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6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-1" sheetId="1" r:id="rId4"/>
    <sheet state="visible" name="G-2" sheetId="2" r:id="rId5"/>
    <sheet state="visible" name="G-3" sheetId="3" r:id="rId6"/>
    <sheet state="visible" name="G-4" sheetId="4" r:id="rId7"/>
    <sheet state="visible" name="G-Totales" sheetId="5" r:id="rId8"/>
    <sheet state="visible" name="DIRECCIONALIDAD" sheetId="6" r:id="rId9"/>
    <sheet state="visible" name="DIAGRAMA DE VOL" sheetId="7" r:id="rId10"/>
  </sheets>
  <definedNames/>
  <calcPr/>
  <extLst>
    <ext uri="GoogleSheetsCustomDataVersion1">
      <go:sheetsCustomData xmlns:go="http://customooxmlschemas.google.com/" r:id="rId11" roundtripDataSignature="AMtx7mjstfrygYuWXeIoK1JwtQ+UczFTLw=="/>
    </ext>
  </extLst>
</workbook>
</file>

<file path=xl/sharedStrings.xml><?xml version="1.0" encoding="utf-8"?>
<sst xmlns="http://schemas.openxmlformats.org/spreadsheetml/2006/main" count="793" uniqueCount="143">
  <si>
    <t>SDB</t>
  </si>
  <si>
    <t>Formato Nº 4: VOLUMEN DE ARRIBOS</t>
  </si>
  <si>
    <t>CONTRATO No. :</t>
  </si>
  <si>
    <t>DE OBRA</t>
  </si>
  <si>
    <t>DIRECCIÓN :</t>
  </si>
  <si>
    <t>CL 76 - CR 62</t>
  </si>
  <si>
    <t>CRUCE No. :</t>
  </si>
  <si>
    <t>GRUPO No. :</t>
  </si>
  <si>
    <t>1 (N-S)</t>
  </si>
  <si>
    <t>AFORADOR :</t>
  </si>
  <si>
    <t>ADOLFREDO FLOREZ</t>
  </si>
  <si>
    <t>No. CARRILES :</t>
  </si>
  <si>
    <t>FECHA :</t>
  </si>
  <si>
    <t>HORAS</t>
  </si>
  <si>
    <t>VEHÍCULOS</t>
  </si>
  <si>
    <t>TOTAL V. Eq.</t>
  </si>
  <si>
    <t>TOTAL V. Eq/H</t>
  </si>
  <si>
    <t>BICICLETAS</t>
  </si>
  <si>
    <t>A</t>
  </si>
  <si>
    <t>B</t>
  </si>
  <si>
    <t>C</t>
  </si>
  <si>
    <t>7:30 7:45</t>
  </si>
  <si>
    <t>11:45 12:00</t>
  </si>
  <si>
    <t>16:00 16:15</t>
  </si>
  <si>
    <t>7:45 8:00</t>
  </si>
  <si>
    <t>12:00 12:15</t>
  </si>
  <si>
    <t>16:15 16:30</t>
  </si>
  <si>
    <t>8:00 8:15</t>
  </si>
  <si>
    <t>12:15 12:30</t>
  </si>
  <si>
    <t>16:30 16:45</t>
  </si>
  <si>
    <t>8:15 8:30</t>
  </si>
  <si>
    <t>12:30 12:45</t>
  </si>
  <si>
    <t>16:45 17:00</t>
  </si>
  <si>
    <t>8:30 8:45</t>
  </si>
  <si>
    <t>12:45 13:00</t>
  </si>
  <si>
    <t>17:00 17:15</t>
  </si>
  <si>
    <t>8:45 9:00</t>
  </si>
  <si>
    <t>13:00 13:15</t>
  </si>
  <si>
    <t>17:15 17:30</t>
  </si>
  <si>
    <t>9:00 9:15</t>
  </si>
  <si>
    <t>13:15 13:30</t>
  </si>
  <si>
    <t>17:30 17:45</t>
  </si>
  <si>
    <t>9:15 9:30</t>
  </si>
  <si>
    <t>13:30 13:45</t>
  </si>
  <si>
    <t>17:45 18:00</t>
  </si>
  <si>
    <t>9:30 9:45</t>
  </si>
  <si>
    <t>13:45 14:00</t>
  </si>
  <si>
    <t>18:00 18:15</t>
  </si>
  <si>
    <t>9:45 10:00</t>
  </si>
  <si>
    <t>14:00 14:15</t>
  </si>
  <si>
    <t>18:15 18:30</t>
  </si>
  <si>
    <t>11:00 11:15</t>
  </si>
  <si>
    <t>14:15 14:30</t>
  </si>
  <si>
    <t>18:30 18:45</t>
  </si>
  <si>
    <t>11:15 11:30</t>
  </si>
  <si>
    <t>14:30 14:45</t>
  </si>
  <si>
    <t>18:45 19:00</t>
  </si>
  <si>
    <t>11:30 11:45</t>
  </si>
  <si>
    <t>14:45 15:00</t>
  </si>
  <si>
    <t>MAÑANA</t>
  </si>
  <si>
    <t>VOLUMEN MÁX    =</t>
  </si>
  <si>
    <t>MEDIO DÍA</t>
  </si>
  <si>
    <t>TARDE</t>
  </si>
  <si>
    <t>HORA MAX VOL</t>
  </si>
  <si>
    <t>9:00 - 10:00</t>
  </si>
  <si>
    <t>13:30 - 14:30</t>
  </si>
  <si>
    <t>16:00 - 17:00</t>
  </si>
  <si>
    <t>OBSERVACIONES:</t>
  </si>
  <si>
    <t>2 (S-N)</t>
  </si>
  <si>
    <t>IVAN FONSECA</t>
  </si>
  <si>
    <t>7:45 - 8:45</t>
  </si>
  <si>
    <t>12:30 - 13:30</t>
  </si>
  <si>
    <t>3 (OCC-OR)</t>
  </si>
  <si>
    <t>11:15 - 12:15</t>
  </si>
  <si>
    <t>13:45 - 14:45</t>
  </si>
  <si>
    <t>11:00 - 12:00</t>
  </si>
  <si>
    <t>8:00 - 9:00</t>
  </si>
  <si>
    <t>8:30 - 9:30</t>
  </si>
  <si>
    <t>12:00 - 13:00</t>
  </si>
  <si>
    <t>16:15 - 17:15</t>
  </si>
  <si>
    <t>12:15 - 13:15</t>
  </si>
  <si>
    <t>16:30 - 17:30</t>
  </si>
  <si>
    <t>7:30 - 8:30</t>
  </si>
  <si>
    <t>14:00 - 15:00</t>
  </si>
  <si>
    <t>16:45 - 17:45</t>
  </si>
  <si>
    <t>8:15 - 9:15</t>
  </si>
  <si>
    <t>11:45 - 12:45</t>
  </si>
  <si>
    <t>17:00 - 18:00</t>
  </si>
  <si>
    <t>8:45 - 9:45</t>
  </si>
  <si>
    <t>11:30 - 12:30</t>
  </si>
  <si>
    <t>17:15 - 18:15</t>
  </si>
  <si>
    <t>13:15 - 14:15</t>
  </si>
  <si>
    <t>17:30 - 18:30</t>
  </si>
  <si>
    <t>17:45 - 18:45</t>
  </si>
  <si>
    <t>12:45 - 13:45</t>
  </si>
  <si>
    <t>18:00 - 19:00</t>
  </si>
  <si>
    <t>13:00 - 14:00</t>
  </si>
  <si>
    <t>4(OR-OCC)</t>
  </si>
  <si>
    <t>Formato Nº 7: VOLUMEN DE ARRIBOS TOTAL DE LA INTERSECCIÓN</t>
  </si>
  <si>
    <t>M</t>
  </si>
  <si>
    <t>Formato Nº 5: Volumen vehicular direccional</t>
  </si>
  <si>
    <t>CONTRATO No.:</t>
  </si>
  <si>
    <t>AFORADOR:</t>
  </si>
  <si>
    <t>GEOVANNIS GONZALEZ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</si>
  <si>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</si>
  <si>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</si>
  <si>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</si>
  <si>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</si>
  <si>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</si>
  <si>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</si>
  <si>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</si>
  <si>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</si>
  <si>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</si>
  <si>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</si>
  <si>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</si>
  <si>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</si>
  <si>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</si>
  <si>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</si>
  <si>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</si>
  <si>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</si>
  <si>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</si>
  <si>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</si>
  <si>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</si>
  <si>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</si>
  <si>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</si>
  <si>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</si>
  <si>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</si>
  <si>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</si>
  <si>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</si>
  <si>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</si>
  <si>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85V40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</si>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</sst>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0_);[Red]\(0\)"/>
  </numFmts>
  <fonts count="23">
    <font>
      <sz val="10.0"/>
      <color rgb="FF000000"/>
      <name val="Arial"/>
    </font>
    <font>
      <b/>
      <i/>
      <sz val="26.0"/>
      <color theme="1"/>
      <name val="Arial"/>
    </font>
    <font>
      <i/>
      <sz val="8.0"/>
      <color theme="1"/>
      <name val="Arial"/>
    </font>
    <font>
      <i/>
      <sz val="9.0"/>
      <color theme="1"/>
      <name val="Arial"/>
    </font>
    <font>
      <sz val="9.0"/>
      <color theme="1"/>
      <name val="Arial"/>
    </font>
    <font>
      <i/>
      <sz val="14.0"/>
      <color theme="1"/>
      <name val="Arial"/>
    </font>
    <font>
      <i/>
      <sz val="10.0"/>
      <color theme="1"/>
      <name val="Arial"/>
    </font>
    <font>
      <sz val="8.0"/>
      <color theme="1"/>
      <name val="Arial"/>
    </font>
    <font/>
    <font>
      <i/>
      <u/>
      <sz val="8.0"/>
      <color theme="1"/>
      <name val="Arial"/>
    </font>
    <font>
      <i/>
      <u/>
      <sz val="9.0"/>
      <color theme="1"/>
      <name val="Arial"/>
    </font>
    <font>
      <i/>
      <sz val="7.0"/>
      <color theme="1"/>
      <name val="Arial"/>
    </font>
    <font>
      <b/>
      <i/>
      <sz val="8.0"/>
      <color theme="1"/>
      <name val="Arial"/>
    </font>
    <font>
      <b/>
      <i/>
      <sz val="9.0"/>
      <color theme="1"/>
      <name val="Arial"/>
    </font>
    <font>
      <b/>
      <i/>
      <sz val="10.0"/>
      <color theme="1"/>
      <name val="Arial"/>
    </font>
    <font>
      <i/>
      <sz val="6.0"/>
      <color theme="1"/>
      <name val="Arial"/>
    </font>
    <font>
      <b/>
      <i/>
      <sz val="12.0"/>
      <color theme="1"/>
      <name val="Arial"/>
    </font>
    <font>
      <sz val="10.0"/>
      <color theme="1"/>
      <name val="Arial"/>
    </font>
    <font>
      <b/>
      <sz val="12.0"/>
      <color theme="1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sz val="8.0"/>
      <color rgb="FF000000"/>
      <name val="Verdana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24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Font="1"/>
    <xf borderId="0" fillId="0" fontId="5" numFmtId="0" xfId="0" applyAlignment="1" applyFont="1">
      <alignment horizontal="center" vertical="center"/>
    </xf>
    <xf borderId="0" fillId="0" fontId="6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7" numFmtId="0" xfId="0" applyAlignment="1" applyBorder="1" applyFont="1">
      <alignment horizontal="center" vertical="center"/>
    </xf>
    <xf borderId="1" fillId="0" fontId="8" numFmtId="0" xfId="0" applyBorder="1" applyFont="1"/>
    <xf borderId="0" fillId="0" fontId="2" numFmtId="0" xfId="0" applyAlignment="1" applyFont="1">
      <alignment horizontal="right" vertical="center"/>
    </xf>
    <xf borderId="1" fillId="0" fontId="4" numFmtId="0" xfId="0" applyAlignment="1" applyBorder="1" applyFont="1">
      <alignment horizontal="center" vertical="center"/>
    </xf>
    <xf borderId="2" fillId="0" fontId="7" numFmtId="0" xfId="0" applyAlignment="1" applyBorder="1" applyFont="1">
      <alignment horizontal="center" vertical="center"/>
    </xf>
    <xf borderId="2" fillId="0" fontId="8" numFmtId="0" xfId="0" applyBorder="1" applyFont="1"/>
    <xf borderId="2" fillId="0" fontId="4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7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3" fillId="0" fontId="11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5" fillId="0" fontId="8" numFmtId="0" xfId="0" applyBorder="1" applyFont="1"/>
    <xf borderId="6" fillId="0" fontId="8" numFmtId="0" xfId="0" applyBorder="1" applyFont="1"/>
    <xf borderId="3" fillId="0" fontId="11" numFmtId="0" xfId="0" applyAlignment="1" applyBorder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center" vertical="center"/>
    </xf>
    <xf borderId="9" fillId="0" fontId="3" numFmtId="20" xfId="0" applyAlignment="1" applyBorder="1" applyFont="1" applyNumberFormat="1">
      <alignment horizontal="center" shrinkToFit="0" vertical="center" wrapText="1"/>
    </xf>
    <xf borderId="9" fillId="0" fontId="4" numFmtId="0" xfId="0" applyAlignment="1" applyBorder="1" applyFont="1">
      <alignment horizontal="center" vertical="center"/>
    </xf>
    <xf borderId="9" fillId="0" fontId="4" numFmtId="1" xfId="0" applyAlignment="1" applyBorder="1" applyFont="1" applyNumberFormat="1">
      <alignment horizontal="center" shrinkToFit="0" vertical="center" wrapText="1"/>
    </xf>
    <xf borderId="9" fillId="0" fontId="4" numFmtId="1" xfId="0" applyAlignment="1" applyBorder="1" applyFont="1" applyNumberFormat="1">
      <alignment horizontal="center" vertical="center"/>
    </xf>
    <xf borderId="6" fillId="0" fontId="3" numFmtId="20" xfId="0" applyAlignment="1" applyBorder="1" applyFont="1" applyNumberFormat="1">
      <alignment horizontal="center" shrinkToFit="0" vertical="center" wrapText="1"/>
    </xf>
    <xf borderId="4" fillId="0" fontId="4" numFmtId="1" xfId="0" applyAlignment="1" applyBorder="1" applyFont="1" applyNumberFormat="1">
      <alignment horizontal="center" vertical="center"/>
    </xf>
    <xf borderId="3" fillId="0" fontId="4" numFmtId="1" xfId="0" applyAlignment="1" applyBorder="1" applyFont="1" applyNumberFormat="1">
      <alignment horizontal="center" vertical="center"/>
    </xf>
    <xf borderId="9" fillId="2" fontId="4" numFmtId="1" xfId="0" applyAlignment="1" applyBorder="1" applyFill="1" applyFont="1" applyNumberFormat="1">
      <alignment horizontal="center" vertical="center"/>
    </xf>
    <xf borderId="6" fillId="0" fontId="4" numFmtId="0" xfId="0" applyAlignment="1" applyBorder="1" applyFont="1">
      <alignment horizontal="center" vertical="center"/>
    </xf>
    <xf borderId="10" fillId="0" fontId="3" numFmtId="20" xfId="0" applyAlignment="1" applyBorder="1" applyFont="1" applyNumberFormat="1">
      <alignment horizontal="center" shrinkToFit="0" vertical="center" wrapText="1"/>
    </xf>
    <xf borderId="10" fillId="0" fontId="4" numFmtId="0" xfId="0" applyAlignment="1" applyBorder="1" applyFont="1">
      <alignment horizontal="center" vertical="center"/>
    </xf>
    <xf borderId="10" fillId="0" fontId="4" numFmtId="1" xfId="0" applyAlignment="1" applyBorder="1" applyFont="1" applyNumberFormat="1">
      <alignment horizontal="center" shrinkToFit="0" vertical="center" wrapText="1"/>
    </xf>
    <xf borderId="10" fillId="0" fontId="4" numFmtId="1" xfId="0" applyAlignment="1" applyBorder="1" applyFont="1" applyNumberFormat="1">
      <alignment horizontal="center" vertical="center"/>
    </xf>
    <xf borderId="11" fillId="0" fontId="3" numFmtId="20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vertical="center"/>
    </xf>
    <xf borderId="12" fillId="0" fontId="4" numFmtId="1" xfId="0" applyAlignment="1" applyBorder="1" applyFont="1" applyNumberFormat="1">
      <alignment horizontal="center" vertical="center"/>
    </xf>
    <xf borderId="7" fillId="0" fontId="12" numFmtId="0" xfId="0" applyAlignment="1" applyBorder="1" applyFont="1">
      <alignment horizontal="center" vertical="center"/>
    </xf>
    <xf borderId="8" fillId="0" fontId="8" numFmtId="0" xfId="0" applyBorder="1" applyFont="1"/>
    <xf borderId="4" fillId="0" fontId="2" numFmtId="0" xfId="0" applyAlignment="1" applyBorder="1" applyFont="1">
      <alignment horizontal="right" vertical="center"/>
    </xf>
    <xf borderId="9" fillId="0" fontId="12" numFmtId="1" xfId="0" applyAlignment="1" applyBorder="1" applyFont="1" applyNumberFormat="1">
      <alignment horizontal="center" vertical="center"/>
    </xf>
    <xf borderId="13" fillId="0" fontId="12" numFmtId="0" xfId="0" applyAlignment="1" applyBorder="1" applyFont="1">
      <alignment horizontal="center" vertical="center"/>
    </xf>
    <xf borderId="14" fillId="0" fontId="8" numFmtId="0" xfId="0" applyBorder="1" applyFont="1"/>
    <xf borderId="15" fillId="0" fontId="2" numFmtId="0" xfId="0" applyAlignment="1" applyBorder="1" applyFont="1">
      <alignment horizontal="right" vertical="center"/>
    </xf>
    <xf borderId="16" fillId="0" fontId="8" numFmtId="0" xfId="0" applyBorder="1" applyFont="1"/>
    <xf borderId="17" fillId="0" fontId="8" numFmtId="0" xfId="0" applyBorder="1" applyFont="1"/>
    <xf borderId="6" fillId="0" fontId="12" numFmtId="1" xfId="0" applyAlignment="1" applyBorder="1" applyFont="1" applyNumberFormat="1">
      <alignment horizontal="center" vertical="center"/>
    </xf>
    <xf borderId="18" fillId="0" fontId="8" numFmtId="0" xfId="0" applyBorder="1" applyFont="1"/>
    <xf borderId="11" fillId="0" fontId="8" numFmtId="0" xfId="0" applyBorder="1" applyFont="1"/>
    <xf borderId="4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1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3" numFmtId="49" xfId="0" applyAlignment="1" applyFont="1" applyNumberFormat="1">
      <alignment horizontal="left" vertical="center"/>
    </xf>
    <xf borderId="1" fillId="0" fontId="3" numFmtId="49" xfId="0" applyAlignment="1" applyBorder="1" applyFont="1" applyNumberFormat="1">
      <alignment horizontal="left" vertical="center"/>
    </xf>
    <xf borderId="1" fillId="0" fontId="6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49" xfId="0" applyAlignment="1" applyBorder="1" applyFont="1" applyNumberFormat="1">
      <alignment vertical="center"/>
    </xf>
    <xf borderId="1" fillId="0" fontId="15" numFmtId="49" xfId="0" applyAlignment="1" applyBorder="1" applyFont="1" applyNumberFormat="1">
      <alignment vertical="center"/>
    </xf>
    <xf borderId="0" fillId="0" fontId="2" numFmtId="49" xfId="0" applyAlignment="1" applyFont="1" applyNumberFormat="1">
      <alignment vertical="center"/>
    </xf>
    <xf borderId="0" fillId="0" fontId="15" numFmtId="49" xfId="0" applyAlignment="1" applyFont="1" applyNumberFormat="1">
      <alignment vertical="center"/>
    </xf>
    <xf borderId="2" fillId="0" fontId="6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vertical="center"/>
    </xf>
    <xf borderId="2" fillId="0" fontId="15" numFmtId="49" xfId="0" applyAlignment="1" applyBorder="1" applyFont="1" applyNumberFormat="1">
      <alignment vertical="center"/>
    </xf>
    <xf borderId="0" fillId="0" fontId="4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8" fillId="0" fontId="4" numFmtId="1" xfId="0" applyAlignment="1" applyBorder="1" applyFont="1" applyNumberFormat="1">
      <alignment horizontal="center" vertical="center"/>
    </xf>
    <xf borderId="0" fillId="0" fontId="4" numFmtId="1" xfId="0" applyFont="1" applyNumberFormat="1"/>
    <xf borderId="0" fillId="0" fontId="3" numFmtId="0" xfId="0" applyFont="1"/>
    <xf borderId="1" fillId="0" fontId="7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19" fillId="3" fontId="6" numFmtId="0" xfId="0" applyAlignment="1" applyBorder="1" applyFill="1" applyFont="1">
      <alignment vertical="center"/>
    </xf>
    <xf borderId="19" fillId="3" fontId="2" numFmtId="49" xfId="0" applyAlignment="1" applyBorder="1" applyFont="1" applyNumberFormat="1">
      <alignment horizontal="center" vertical="center"/>
    </xf>
    <xf borderId="0" fillId="0" fontId="7" numFmtId="1" xfId="0" applyAlignment="1" applyFont="1" applyNumberFormat="1">
      <alignment horizontal="center" vertical="center"/>
    </xf>
    <xf borderId="1" fillId="0" fontId="4" numFmtId="1" xfId="0" applyAlignment="1" applyBorder="1" applyFont="1" applyNumberFormat="1">
      <alignment horizontal="center" vertical="center"/>
    </xf>
    <xf borderId="2" fillId="0" fontId="4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3" fillId="0" fontId="17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4" numFmtId="2" xfId="0" applyAlignment="1" applyBorder="1" applyFont="1" applyNumberFormat="1">
      <alignment horizontal="center" vertical="center"/>
    </xf>
    <xf borderId="20" fillId="0" fontId="8" numFmtId="0" xfId="0" applyBorder="1" applyFont="1"/>
    <xf borderId="21" fillId="0" fontId="2" numFmtId="0" xfId="0" applyAlignment="1" applyBorder="1" applyFont="1">
      <alignment horizontal="center" vertical="center"/>
    </xf>
    <xf borderId="21" fillId="0" fontId="4" numFmtId="1" xfId="0" applyAlignment="1" applyBorder="1" applyFont="1" applyNumberFormat="1">
      <alignment horizontal="center" vertical="center"/>
    </xf>
    <xf borderId="21" fillId="0" fontId="4" numFmtId="2" xfId="0" applyAlignment="1" applyBorder="1" applyFont="1" applyNumberFormat="1">
      <alignment horizontal="center" vertical="center"/>
    </xf>
    <xf borderId="0" fillId="0" fontId="7" numFmtId="0" xfId="0" applyAlignment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20" fillId="0" fontId="4" numFmtId="1" xfId="0" applyAlignment="1" applyBorder="1" applyFont="1" applyNumberFormat="1">
      <alignment horizontal="center" vertical="center"/>
    </xf>
    <xf borderId="6" fillId="0" fontId="4" numFmtId="2" xfId="0" applyAlignment="1" applyBorder="1" applyFont="1" applyNumberFormat="1">
      <alignment horizontal="center" vertical="center"/>
    </xf>
    <xf borderId="22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6" fillId="0" fontId="7" numFmtId="0" xfId="0" applyAlignment="1" applyBorder="1" applyFont="1">
      <alignment horizontal="center" vertical="center"/>
    </xf>
    <xf borderId="23" fillId="0" fontId="4" numFmtId="1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3" numFmtId="20" xfId="0" applyAlignment="1" applyFont="1" applyNumberFormat="1">
      <alignment horizontal="center" vertical="center"/>
    </xf>
    <xf borderId="0" fillId="0" fontId="4" numFmtId="1" xfId="0" applyAlignment="1" applyFont="1" applyNumberFormat="1">
      <alignment horizontal="center" vertical="center"/>
    </xf>
    <xf borderId="0" fillId="0" fontId="4" numFmtId="2" xfId="0" applyAlignment="1" applyFont="1" applyNumberFormat="1">
      <alignment horizontal="center" vertical="center"/>
    </xf>
    <xf borderId="1" fillId="0" fontId="13" numFmtId="49" xfId="0" applyAlignment="1" applyBorder="1" applyFont="1" applyNumberFormat="1">
      <alignment horizontal="left" vertical="center"/>
    </xf>
    <xf borderId="1" fillId="0" fontId="17" numFmtId="0" xfId="0" applyAlignment="1" applyBorder="1" applyFont="1">
      <alignment horizontal="center" vertical="center"/>
    </xf>
    <xf borderId="1" fillId="0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0" fillId="0" fontId="7" numFmtId="0" xfId="0" applyFont="1"/>
    <xf borderId="0" fillId="0" fontId="7" numFmtId="20" xfId="0" applyFont="1" applyNumberFormat="1"/>
    <xf borderId="0" fillId="0" fontId="18" numFmtId="0" xfId="0" applyFont="1"/>
    <xf borderId="0" fillId="0" fontId="18" numFmtId="0" xfId="0" applyAlignment="1" applyFont="1">
      <alignment horizontal="center"/>
    </xf>
    <xf borderId="0" fillId="0" fontId="7" numFmtId="0" xfId="0" applyAlignment="1" applyFont="1">
      <alignment horizontal="center"/>
    </xf>
    <xf borderId="1" fillId="0" fontId="4" numFmtId="0" xfId="0" applyAlignment="1" applyBorder="1" applyFont="1">
      <alignment horizontal="center"/>
    </xf>
    <xf borderId="1" fillId="0" fontId="4" numFmtId="164" xfId="0" applyAlignment="1" applyBorder="1" applyFont="1" applyNumberFormat="1">
      <alignment horizontal="center"/>
    </xf>
    <xf borderId="1" fillId="0" fontId="19" numFmtId="0" xfId="0" applyAlignment="1" applyBorder="1" applyFont="1">
      <alignment horizontal="center"/>
    </xf>
    <xf borderId="9" fillId="0" fontId="7" numFmtId="0" xfId="0" applyBorder="1" applyFont="1"/>
    <xf borderId="9" fillId="0" fontId="7" numFmtId="20" xfId="0" applyAlignment="1" applyBorder="1" applyFont="1" applyNumberFormat="1">
      <alignment horizontal="center"/>
    </xf>
    <xf borderId="0" fillId="0" fontId="7" numFmtId="20" xfId="0" applyAlignment="1" applyFont="1" applyNumberFormat="1">
      <alignment horizontal="center"/>
    </xf>
    <xf borderId="2" fillId="0" fontId="19" numFmtId="0" xfId="0" applyAlignment="1" applyBorder="1" applyFont="1">
      <alignment horizontal="center"/>
    </xf>
    <xf borderId="0" fillId="0" fontId="19" numFmtId="0" xfId="0" applyAlignment="1" applyFont="1">
      <alignment horizontal="center"/>
    </xf>
    <xf borderId="9" fillId="0" fontId="7" numFmtId="1" xfId="0" applyBorder="1" applyFont="1" applyNumberFormat="1"/>
    <xf borderId="9" fillId="0" fontId="4" numFmtId="1" xfId="0" applyBorder="1" applyFont="1" applyNumberFormat="1"/>
    <xf borderId="0" fillId="0" fontId="7" numFmtId="1" xfId="0" applyFont="1" applyNumberFormat="1"/>
    <xf borderId="4" fillId="0" fontId="4" numFmtId="0" xfId="0" applyBorder="1" applyFont="1"/>
    <xf borderId="2" fillId="0" fontId="4" numFmtId="0" xfId="0" applyBorder="1" applyFont="1"/>
    <xf borderId="2" fillId="0" fontId="4" numFmtId="9" xfId="0" applyBorder="1" applyFont="1" applyNumberFormat="1"/>
    <xf borderId="5" fillId="0" fontId="4" numFmtId="0" xfId="0" applyBorder="1" applyFont="1"/>
    <xf borderId="5" fillId="0" fontId="4" numFmtId="9" xfId="0" applyBorder="1" applyFont="1" applyNumberFormat="1"/>
    <xf borderId="4" fillId="0" fontId="7" numFmtId="0" xfId="0" applyBorder="1" applyFont="1"/>
    <xf borderId="4" fillId="0" fontId="20" numFmtId="1" xfId="0" applyAlignment="1" applyBorder="1" applyFont="1" applyNumberFormat="1">
      <alignment horizontal="center"/>
    </xf>
    <xf borderId="2" fillId="0" fontId="20" numFmtId="165" xfId="0" applyAlignment="1" applyBorder="1" applyFont="1" applyNumberFormat="1">
      <alignment horizontal="center"/>
    </xf>
    <xf borderId="2" fillId="0" fontId="20" numFmtId="38" xfId="0" applyAlignment="1" applyBorder="1" applyFont="1" applyNumberFormat="1">
      <alignment horizontal="center"/>
    </xf>
    <xf borderId="5" fillId="0" fontId="20" numFmtId="165" xfId="0" applyAlignment="1" applyBorder="1" applyFont="1" applyNumberFormat="1">
      <alignment horizontal="center"/>
    </xf>
    <xf borderId="2" fillId="0" fontId="20" numFmtId="0" xfId="0" applyAlignment="1" applyBorder="1" applyFont="1">
      <alignment horizontal="center"/>
    </xf>
    <xf borderId="0" fillId="0" fontId="20" numFmtId="0" xfId="0" applyAlignment="1" applyFont="1">
      <alignment horizontal="center"/>
    </xf>
    <xf borderId="20" fillId="0" fontId="4" numFmtId="0" xfId="0" applyBorder="1" applyFont="1"/>
    <xf borderId="0" fillId="0" fontId="20" numFmtId="0" xfId="0" applyFont="1"/>
    <xf borderId="0" fillId="0" fontId="21" numFmtId="0" xfId="0" applyAlignment="1" applyFont="1">
      <alignment horizontal="center"/>
    </xf>
    <xf borderId="0" fillId="0" fontId="2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92350783852544"/>
          <c:y val="0.2287596300527859"/>
          <c:w val="0.915301767553804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'G-1'!$A$10:$A$19</c:f>
            </c:strRef>
          </c:cat>
          <c:val>
            <c:numRef>
              <c:f>'G-1'!$F$10:$F$19</c:f>
              <c:numCache/>
            </c:numRef>
          </c:val>
        </c:ser>
        <c:axId val="1740065981"/>
        <c:axId val="1791829429"/>
      </c:barChart>
      <c:catAx>
        <c:axId val="17400659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791829429"/>
      </c:catAx>
      <c:valAx>
        <c:axId val="179182942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740065981"/>
      </c:valAx>
    </c:plotArea>
    <c:plotVisOnly val="1"/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'G-4'!$A$10:$A$19</c:f>
            </c:strRef>
          </c:cat>
          <c:val>
            <c:numRef>
              <c:f>'G-4'!$F$10:$F$19</c:f>
              <c:numCache/>
            </c:numRef>
          </c:val>
        </c:ser>
        <c:axId val="1097370210"/>
        <c:axId val="1742535493"/>
      </c:barChart>
      <c:catAx>
        <c:axId val="10973702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742535493"/>
      </c:catAx>
      <c:valAx>
        <c:axId val="174253549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97370210"/>
      </c:valAx>
    </c:plotArea>
    <c:plotVisOnly val="1"/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'G-4'!$O$10:$O$21</c:f>
            </c:strRef>
          </c:cat>
          <c:val>
            <c:numRef>
              <c:f>'G-4'!$T$10:$T$21</c:f>
              <c:numCache/>
            </c:numRef>
          </c:val>
        </c:ser>
        <c:axId val="1080021996"/>
        <c:axId val="563687636"/>
      </c:barChart>
      <c:catAx>
        <c:axId val="10800219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63687636"/>
      </c:catAx>
      <c:valAx>
        <c:axId val="5636876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80021996"/>
      </c:valAx>
    </c:plotArea>
    <c:plotVisOnly val="1"/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8236046763469"/>
          <c:y val="0.03205148269407739"/>
        </c:manualLayout>
      </c:layout>
      <c:overlay val="0"/>
    </c:title>
    <c:plotArea>
      <c:layout>
        <c:manualLayout>
          <c:xMode val="edge"/>
          <c:yMode val="edge"/>
          <c:x val="0.06530620921849697"/>
          <c:y val="0.21153978578091168"/>
          <c:w val="0.9265318432874193"/>
          <c:h val="0.500003130027603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'G-4'!$F$20:$F$22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'G-4'!$M$10:$M$22</c:f>
              <c:numCache/>
            </c:numRef>
          </c:val>
        </c:ser>
        <c:axId val="1069637514"/>
        <c:axId val="670237938"/>
      </c:barChart>
      <c:catAx>
        <c:axId val="10696375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7"/>
              <c:y val="0.8653900327400934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70237938"/>
      </c:catAx>
      <c:valAx>
        <c:axId val="67023793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02730126926723"/>
              <c:y val="0.185898599625648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69637514"/>
      </c:valAx>
    </c:plotArea>
    <c:plotVisOnly val="1"/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606568859088058"/>
          <c:y val="0.2287596300527859"/>
          <c:w val="0.908471157348180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'G-Totales'!$A$10:$A$19</c:f>
            </c:strRef>
          </c:cat>
          <c:val>
            <c:numRef>
              <c:f>'G-Totales'!$F$10:$F$19</c:f>
              <c:numCache/>
            </c:numRef>
          </c:val>
        </c:ser>
        <c:axId val="448813395"/>
        <c:axId val="1414142303"/>
      </c:barChart>
      <c:catAx>
        <c:axId val="4488133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14142303"/>
      </c:catAx>
      <c:valAx>
        <c:axId val="141414230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48813395"/>
      </c:valAx>
    </c:plotArea>
    <c:plotVisOnly val="1"/>
  </c:chart>
  <c:spPr>
    <a:solidFill>
      <a:srgbClr val="FFFFFF"/>
    </a:solidFill>
  </c:spPr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503415639532289"/>
          <c:y val="0.20915166176254688"/>
          <c:w val="0.916780965411941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'G-Totales'!$O$10:$O$21</c:f>
            </c:strRef>
          </c:cat>
          <c:val>
            <c:numRef>
              <c:f>'G-Totales'!$T$10:$T$21</c:f>
              <c:numCache/>
            </c:numRef>
          </c:val>
        </c:ser>
        <c:axId val="276586086"/>
        <c:axId val="1464410102"/>
      </c:barChart>
      <c:catAx>
        <c:axId val="27658608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64410102"/>
      </c:catAx>
      <c:valAx>
        <c:axId val="146441010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76586086"/>
      </c:valAx>
    </c:plotArea>
    <c:plotVisOnly val="1"/>
  </c:chart>
  <c:spPr>
    <a:solidFill>
      <a:srgbClr val="FFFFFF"/>
    </a:solidFill>
  </c:spPr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3371935883853"/>
          <c:y val="0.031847232805137855"/>
        </c:manualLayout>
      </c:layout>
      <c:overlay val="0"/>
    </c:title>
    <c:plotArea>
      <c:layout>
        <c:manualLayout>
          <c:xMode val="edge"/>
          <c:yMode val="edge"/>
          <c:x val="0.06657613112483232"/>
          <c:y val="0.2101917365139099"/>
          <c:w val="0.9252723529798113"/>
          <c:h val="0.5031862783211781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'G-Totales'!$F$20:$F$22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'G-Totales'!$M$10:$M$22</c:f>
              <c:numCache/>
            </c:numRef>
          </c:val>
        </c:ser>
        <c:axId val="996693956"/>
        <c:axId val="822711003"/>
      </c:barChart>
      <c:catAx>
        <c:axId val="9966939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"/>
              <c:y val="0.8662447322997542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22711003"/>
      </c:catAx>
      <c:valAx>
        <c:axId val="82271100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793482767840042"/>
              <c:y val="0.184713950269800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96693956"/>
      </c:valAx>
    </c:plotArea>
    <c:plotVisOnly val="1"/>
  </c:chart>
  <c:spPr>
    <a:solidFill>
      <a:srgbClr val="FFFFFF"/>
    </a:solidFill>
  </c:spPr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0.020805181590152436"/>
        </c:manualLayout>
      </c:layout>
      <c:overlay val="0"/>
    </c:title>
    <c:plotArea>
      <c:layout/>
      <c:lineChart>
        <c:ser>
          <c:idx val="0"/>
          <c:order val="0"/>
          <c:tx>
            <c:v>GRUPO 1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VOL'!$AR$12:$CC$12</c:f>
              <c:numCache/>
            </c:numRef>
          </c:val>
          <c:smooth val="0"/>
        </c:ser>
        <c:ser>
          <c:idx val="1"/>
          <c:order val="1"/>
          <c:tx>
            <c:v>GRUPO 2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VOL'!$AR$18:$CC$18</c:f>
              <c:numCache/>
            </c:numRef>
          </c:val>
          <c:smooth val="0"/>
        </c:ser>
        <c:ser>
          <c:idx val="2"/>
          <c:order val="2"/>
          <c:tx>
            <c:v>GRUPO 3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VOL'!$AR$20:$CC$20</c:f>
              <c:numCache/>
            </c:numRef>
          </c:val>
          <c:smooth val="0"/>
        </c:ser>
        <c:ser>
          <c:idx val="3"/>
          <c:order val="3"/>
          <c:tx>
            <c:v>GRUPO 4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VOL'!$AR$19:$CC$19</c:f>
              <c:numCache/>
            </c:numRef>
          </c:val>
          <c:smooth val="0"/>
        </c:ser>
        <c:ser>
          <c:idx val="4"/>
          <c:order val="4"/>
          <c:tx>
            <c:v>GRUPO TOTAL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VOL'!$AR$22:$CC$22</c:f>
              <c:numCache/>
            </c:numRef>
          </c:val>
          <c:smooth val="0"/>
        </c:ser>
        <c:axId val="1608958332"/>
        <c:axId val="485152980"/>
      </c:lineChart>
      <c:catAx>
        <c:axId val="16089583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485152980"/>
      </c:catAx>
      <c:valAx>
        <c:axId val="48515298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1608958332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5578527336449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248531349462879"/>
          <c:y val="0.20479440069991287"/>
          <c:w val="0.913935645512676"/>
          <c:h val="0.457519260105571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'G-1'!$F$20:$F$22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'G-1'!$M$10:$M$22</c:f>
              <c:numCache/>
            </c:numRef>
          </c:val>
        </c:ser>
        <c:axId val="2140189783"/>
        <c:axId val="2066458477"/>
      </c:barChart>
      <c:catAx>
        <c:axId val="21401897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066458477"/>
      </c:catAx>
      <c:valAx>
        <c:axId val="206645847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261439577203183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40189783"/>
      </c:valAx>
    </c:plotArea>
    <c:plotVisOnly val="1"/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6821286945029353"/>
          <c:y val="0.20915166176254688"/>
          <c:w val="0.923602252356978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'G-1'!$O$10:$O$21</c:f>
            </c:strRef>
          </c:cat>
          <c:val>
            <c:numRef>
              <c:f>'G-1'!$T$10:$T$21</c:f>
              <c:numCache/>
            </c:numRef>
          </c:val>
        </c:ser>
        <c:axId val="129243423"/>
        <c:axId val="1464981351"/>
      </c:barChart>
      <c:catAx>
        <c:axId val="1292434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64981351"/>
      </c:catAx>
      <c:valAx>
        <c:axId val="146498135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9243423"/>
      </c:valAx>
    </c:plotArea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'G-2'!$A$10:$A$19</c:f>
            </c:strRef>
          </c:cat>
          <c:val>
            <c:numRef>
              <c:f>'G-2'!$F$10:$F$19</c:f>
              <c:numCache/>
            </c:numRef>
          </c:val>
        </c:ser>
        <c:axId val="1819213165"/>
        <c:axId val="36869530"/>
      </c:barChart>
      <c:catAx>
        <c:axId val="181921316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6869530"/>
      </c:catAx>
      <c:valAx>
        <c:axId val="3686953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19213165"/>
      </c:valAx>
    </c:plotArea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'G-2'!$O$10:$O$21</c:f>
            </c:strRef>
          </c:cat>
          <c:val>
            <c:numRef>
              <c:f>'G-2'!$T$10:$T$21</c:f>
              <c:numCache/>
            </c:numRef>
          </c:val>
        </c:ser>
        <c:axId val="432450922"/>
        <c:axId val="1058408341"/>
      </c:barChart>
      <c:catAx>
        <c:axId val="43245092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58408341"/>
      </c:catAx>
      <c:valAx>
        <c:axId val="105840834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32450922"/>
      </c:valAx>
    </c:plotArea>
    <c:plotVisOnly val="1"/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0.0324676354112834"/>
        </c:manualLayout>
      </c:layout>
      <c:overlay val="0"/>
    </c:title>
    <c:plotArea>
      <c:layout>
        <c:manualLayout>
          <c:xMode val="edge"/>
          <c:yMode val="edge"/>
          <c:x val="0.06412009728327592"/>
          <c:y val="0.21428639371447025"/>
          <c:w val="0.9276950245239983"/>
          <c:h val="0.493508058251503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'G-2'!$F$20:$F$22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'G-2'!$M$10:$M$22</c:f>
              <c:numCache/>
            </c:numRef>
          </c:val>
        </c:ser>
        <c:axId val="1154530271"/>
        <c:axId val="516738280"/>
      </c:barChart>
      <c:catAx>
        <c:axId val="11545302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701326290223881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16738280"/>
      </c:catAx>
      <c:valAx>
        <c:axId val="516738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1818187583031855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54530271"/>
      </c:valAx>
    </c:plotArea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'G-3'!$A$10:$A$19</c:f>
            </c:strRef>
          </c:cat>
          <c:val>
            <c:numRef>
              <c:f>'G-3'!$F$10:$F$19</c:f>
              <c:numCache/>
            </c:numRef>
          </c:val>
        </c:ser>
        <c:axId val="2138562269"/>
        <c:axId val="1854958993"/>
      </c:barChart>
      <c:catAx>
        <c:axId val="21385622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54958993"/>
      </c:catAx>
      <c:valAx>
        <c:axId val="185495899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38562269"/>
      </c:valAx>
    </c:plotArea>
    <c:plotVisOnly val="1"/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'G-3'!$O$10:$O$21</c:f>
            </c:strRef>
          </c:cat>
          <c:val>
            <c:numRef>
              <c:f>'G-3'!$T$10:$T$21</c:f>
              <c:numCache/>
            </c:numRef>
          </c:val>
        </c:ser>
        <c:axId val="1185932254"/>
        <c:axId val="884892640"/>
      </c:barChart>
      <c:catAx>
        <c:axId val="11859322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84892640"/>
      </c:catAx>
      <c:valAx>
        <c:axId val="88489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85932254"/>
      </c:valAx>
    </c:plotArea>
    <c:plotVisOnly val="1"/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9482288828355"/>
          <c:y val="0.03225806451612925"/>
        </c:manualLayout>
      </c:layout>
      <c:overlay val="0"/>
    </c:title>
    <c:plotArea>
      <c:layout>
        <c:manualLayout>
          <c:xMode val="edge"/>
          <c:yMode val="edge"/>
          <c:x val="0.06675749318801091"/>
          <c:y val="0.21290322580645288"/>
          <c:w val="0.9250681198910076"/>
          <c:h val="0.496774193548387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'G-3'!$F$20:$F$22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'G-3'!$M$10:$M$22</c:f>
              <c:numCache/>
            </c:numRef>
          </c:val>
        </c:ser>
        <c:axId val="640235311"/>
        <c:axId val="553634300"/>
      </c:barChart>
      <c:catAx>
        <c:axId val="6402353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9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53634300"/>
      </c:catAx>
      <c:valAx>
        <c:axId val="5536343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1198910081744"/>
              <c:y val="0.1806451612903236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40235311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image" Target="../media/image1.png"/><Relationship Id="rId3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219200"/>
    <xdr:graphicFrame>
      <xdr:nvGraphicFramePr>
        <xdr:cNvPr id="74871834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28575</xdr:colOff>
      <xdr:row>37</xdr:row>
      <xdr:rowOff>19050</xdr:rowOff>
    </xdr:from>
    <xdr:ext cx="8096250" cy="1323975"/>
    <xdr:graphicFrame>
      <xdr:nvGraphicFramePr>
        <xdr:cNvPr id="1929301767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57150</xdr:rowOff>
    </xdr:from>
    <xdr:ext cx="8105775" cy="1219200"/>
    <xdr:graphicFrame>
      <xdr:nvGraphicFramePr>
        <xdr:cNvPr id="1610248496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76200</xdr:rowOff>
    </xdr:from>
    <xdr:ext cx="8210550" cy="1457325"/>
    <xdr:graphicFrame>
      <xdr:nvGraphicFramePr>
        <xdr:cNvPr id="160957253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46</xdr:row>
      <xdr:rowOff>142875</xdr:rowOff>
    </xdr:from>
    <xdr:ext cx="8210550" cy="1457325"/>
    <xdr:graphicFrame>
      <xdr:nvGraphicFramePr>
        <xdr:cNvPr id="1187341338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114300</xdr:rowOff>
    </xdr:from>
    <xdr:ext cx="8210550" cy="1390650"/>
    <xdr:graphicFrame>
      <xdr:nvGraphicFramePr>
        <xdr:cNvPr id="2011617701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286750" cy="1371600"/>
    <xdr:graphicFrame>
      <xdr:nvGraphicFramePr>
        <xdr:cNvPr id="2005422916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8305800" cy="1438275"/>
    <xdr:graphicFrame>
      <xdr:nvGraphicFramePr>
        <xdr:cNvPr id="1209124827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85725</xdr:rowOff>
    </xdr:from>
    <xdr:ext cx="8286750" cy="1447800"/>
    <xdr:graphicFrame>
      <xdr:nvGraphicFramePr>
        <xdr:cNvPr id="1687229666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390650"/>
    <xdr:graphicFrame>
      <xdr:nvGraphicFramePr>
        <xdr:cNvPr id="1001628998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28575</xdr:rowOff>
    </xdr:from>
    <xdr:ext cx="8096250" cy="1457325"/>
    <xdr:graphicFrame>
      <xdr:nvGraphicFramePr>
        <xdr:cNvPr id="140312060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95250</xdr:rowOff>
    </xdr:from>
    <xdr:ext cx="8086725" cy="1343025"/>
    <xdr:graphicFrame>
      <xdr:nvGraphicFramePr>
        <xdr:cNvPr id="941581242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28</xdr:row>
      <xdr:rowOff>0</xdr:rowOff>
    </xdr:from>
    <xdr:ext cx="7258050" cy="1457325"/>
    <xdr:graphicFrame>
      <xdr:nvGraphicFramePr>
        <xdr:cNvPr id="1368029367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7258050" cy="1457325"/>
    <xdr:graphicFrame>
      <xdr:nvGraphicFramePr>
        <xdr:cNvPr id="1400279544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38100</xdr:rowOff>
    </xdr:from>
    <xdr:ext cx="7267575" cy="1495425"/>
    <xdr:graphicFrame>
      <xdr:nvGraphicFramePr>
        <xdr:cNvPr id="491743462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18</xdr:row>
      <xdr:rowOff>-19050</xdr:rowOff>
    </xdr:from>
    <xdr:ext cx="2400300" cy="38100"/>
    <xdr:grpSp>
      <xdr:nvGrpSpPr>
        <xdr:cNvPr id="2" name="Shape 2"/>
        <xdr:cNvGrpSpPr/>
      </xdr:nvGrpSpPr>
      <xdr:grpSpPr>
        <a:xfrm>
          <a:off x="4145850" y="3780000"/>
          <a:ext cx="2400300" cy="0"/>
          <a:chOff x="4145850" y="3780000"/>
          <a:chExt cx="2400300" cy="0"/>
        </a:xfrm>
      </xdr:grpSpPr>
      <xdr:cxnSp>
        <xdr:nvCxnSpPr>
          <xdr:cNvPr id="13" name="Shape 13"/>
          <xdr:cNvCxnSpPr/>
        </xdr:nvCxnSpPr>
        <xdr:spPr>
          <a:xfrm>
            <a:off x="4145850" y="3780000"/>
            <a:ext cx="2400300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34</xdr:row>
      <xdr:rowOff>114300</xdr:rowOff>
    </xdr:from>
    <xdr:ext cx="13735050" cy="4676775"/>
    <xdr:graphicFrame>
      <xdr:nvGraphicFramePr>
        <xdr:cNvPr id="1030447591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228600</xdr:colOff>
      <xdr:row>0</xdr:row>
      <xdr:rowOff>95250</xdr:rowOff>
    </xdr:from>
    <xdr:ext cx="2238375" cy="962025"/>
    <xdr:grpSp>
      <xdr:nvGrpSpPr>
        <xdr:cNvPr id="2" name="Shape 2"/>
        <xdr:cNvGrpSpPr/>
      </xdr:nvGrpSpPr>
      <xdr:grpSpPr>
        <a:xfrm>
          <a:off x="4226813" y="3298988"/>
          <a:ext cx="2238375" cy="962025"/>
          <a:chOff x="4226813" y="3298988"/>
          <a:chExt cx="2238375" cy="962025"/>
        </a:xfrm>
      </xdr:grpSpPr>
      <xdr:grpSp>
        <xdr:nvGrpSpPr>
          <xdr:cNvPr id="16" name="Shape 16"/>
          <xdr:cNvGrpSpPr/>
        </xdr:nvGrpSpPr>
        <xdr:grpSpPr>
          <a:xfrm>
            <a:off x="4226813" y="3298988"/>
            <a:ext cx="2238375" cy="962025"/>
            <a:chOff x="1701" y="518"/>
            <a:chExt cx="4500" cy="1710"/>
          </a:xfrm>
        </xdr:grpSpPr>
        <xdr:sp>
          <xdr:nvSpPr>
            <xdr:cNvPr id="17" name="Shape 17"/>
            <xdr:cNvSpPr/>
          </xdr:nvSpPr>
          <xdr:spPr>
            <a:xfrm>
              <a:off x="1701" y="518"/>
              <a:ext cx="4500" cy="17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8" name="Shape 18"/>
            <xdr:cNvGrpSpPr/>
          </xdr:nvGrpSpPr>
          <xdr:grpSpPr>
            <a:xfrm>
              <a:off x="1701" y="518"/>
              <a:ext cx="4500" cy="1710"/>
              <a:chOff x="1701" y="518"/>
              <a:chExt cx="4500" cy="1710"/>
            </a:xfrm>
          </xdr:grpSpPr>
          <xdr:sp>
            <xdr:nvSpPr>
              <xdr:cNvPr id="19" name="Shape 19"/>
              <xdr:cNvSpPr/>
            </xdr:nvSpPr>
            <xdr:spPr>
              <a:xfrm rot="826371">
                <a:off x="3573" y="704"/>
                <a:ext cx="302" cy="44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1" i="1">
                    <a:ln>
                      <a:noFill/>
                    </a:ln>
                    <a:solidFill>
                      <a:srgbClr val="FFFF00"/>
                    </a:solidFill>
                    <a:latin typeface="Arial Black"/>
                  </a:rPr>
                  <a:t>s</a:t>
                </a:r>
              </a:p>
            </xdr:txBody>
          </xdr:sp>
          <xdr:cxnSp>
            <xdr:nvCxnSpPr>
              <xdr:cNvPr id="20" name="Shape 20"/>
              <xdr:cNvCxnSpPr/>
            </xdr:nvCxnSpPr>
            <xdr:spPr>
              <a:xfrm>
                <a:off x="1701" y="1238"/>
                <a:ext cx="4500" cy="0"/>
              </a:xfrm>
              <a:prstGeom prst="straightConnector1">
                <a:avLst/>
              </a:prstGeom>
              <a:noFill/>
              <a:ln cap="flat" cmpd="sng" w="9525">
                <a:solidFill>
                  <a:srgbClr val="0000FF"/>
                </a:solidFill>
                <a:prstDash val="solid"/>
                <a:round/>
                <a:headEnd len="med" w="med" type="none"/>
                <a:tailEnd len="med" w="med" type="none"/>
              </a:ln>
            </xdr:spPr>
          </xdr:cxnSp>
          <xdr:sp>
            <xdr:nvSpPr>
              <xdr:cNvPr id="21" name="Shape 21"/>
              <xdr:cNvSpPr/>
            </xdr:nvSpPr>
            <xdr:spPr>
              <a:xfrm>
                <a:off x="1701" y="518"/>
                <a:ext cx="3775" cy="171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0" i="0">
                    <a:ln>
                      <a:noFill/>
                    </a:ln>
                    <a:solidFill>
                      <a:srgbClr val="000000"/>
                    </a:solidFill>
                    <a:latin typeface="Arial Black"/>
                  </a:rPr>
                  <a:t>Constru   eñales</a:t>
                </a:r>
              </a:p>
            </xdr:txBody>
          </xdr:sp>
          <xdr:sp>
            <xdr:nvSpPr>
              <xdr:cNvPr id="22" name="Shape 22"/>
              <xdr:cNvSpPr txBox="1"/>
            </xdr:nvSpPr>
            <xdr:spPr>
              <a:xfrm>
                <a:off x="1701" y="1246"/>
                <a:ext cx="4500" cy="356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t" bIns="45700" lIns="144000" spcFirstLastPara="1" rIns="91425" wrap="square" tIns="0">
                <a:noAutofit/>
              </a:bodyPr>
              <a:lstStyle/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</xdr:txBody>
          </xdr:sp>
        </xdr:grpSp>
        <xdr:sp>
          <xdr:nvSpPr>
            <xdr:cNvPr id="23" name="Shape 23"/>
            <xdr:cNvSpPr/>
          </xdr:nvSpPr>
          <xdr:spPr>
            <a:xfrm>
              <a:off x="5657" y="704"/>
              <a:ext cx="544" cy="356"/>
            </a:xfrm>
            <a:prstGeom prst="rect">
              <a:avLst/>
            </a:prstGeom>
          </xdr:spPr>
          <xdr:txBody>
            <a:bodyPr>
              <a:prstTxWarp prst="textPlain"/>
            </a:bodyPr>
            <a:lstStyle/>
            <a:p>
              <a:pPr lvl="0" algn="ctr"/>
              <a:r>
                <a:rPr b="0" i="0">
                  <a:ln>
                    <a:noFill/>
                  </a:ln>
                  <a:solidFill>
                    <a:srgbClr val="000000"/>
                  </a:solidFill>
                  <a:latin typeface="Arial Black"/>
                </a:rPr>
                <a:t>S.A.</a:t>
              </a:r>
            </a:p>
          </xdr:txBody>
        </xdr:sp>
      </xdr:grpSp>
    </xdr:grpSp>
    <xdr:clientData fLocksWithSheet="0"/>
  </xdr:oneCellAnchor>
  <xdr:oneCellAnchor>
    <xdr:from>
      <xdr:col>0</xdr:col>
      <xdr:colOff>0</xdr:colOff>
      <xdr:row>0</xdr:row>
      <xdr:rowOff>0</xdr:rowOff>
    </xdr:from>
    <xdr:ext cx="1847850" cy="885825"/>
    <xdr:pic>
      <xdr:nvPicPr>
        <xdr:cNvPr descr="logo"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30</xdr:col>
      <xdr:colOff>0</xdr:colOff>
      <xdr:row>1</xdr:row>
      <xdr:rowOff>0</xdr:rowOff>
    </xdr:from>
    <xdr:ext cx="3133725" cy="485775"/>
    <xdr:pic>
      <xdr:nvPicPr>
        <xdr:cNvPr descr="C:\Users\Alberto\Downloads\img-0 (4).png"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9.14"/>
    <col customWidth="1" min="3" max="3" width="4.14"/>
    <col customWidth="1" min="4" max="4" width="4.57"/>
    <col customWidth="1" min="5" max="5" width="3.71"/>
    <col customWidth="1" min="6" max="7" width="6.0"/>
    <col customWidth="1" min="8" max="8" width="6.57"/>
    <col customWidth="1" min="9" max="9" width="10.14"/>
    <col customWidth="1" min="10" max="10" width="4.29"/>
    <col customWidth="1" min="11" max="11" width="4.57"/>
    <col customWidth="1" min="12" max="12" width="4.14"/>
    <col customWidth="1" min="13" max="13" width="5.43"/>
    <col customWidth="1" min="14" max="14" width="6.0"/>
    <col customWidth="1" min="15" max="15" width="6.43"/>
    <col customWidth="1" min="16" max="16" width="9.0"/>
    <col customWidth="1" min="17" max="17" width="4.29"/>
    <col customWidth="1" min="18" max="18" width="4.57"/>
    <col customWidth="1" min="19" max="19" width="4.0"/>
    <col customWidth="1" min="20" max="21" width="6.0"/>
    <col customWidth="1" min="22" max="26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</row>
    <row r="2" ht="15.75" customHeight="1">
      <c r="A2" s="5" t="s">
        <v>1</v>
      </c>
      <c r="V2" s="4"/>
      <c r="W2" s="4"/>
      <c r="X2" s="4"/>
      <c r="Y2" s="4"/>
      <c r="Z2" s="4"/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4"/>
      <c r="W3" s="4"/>
      <c r="X3" s="4"/>
      <c r="Y3" s="4"/>
      <c r="Z3" s="4"/>
    </row>
    <row r="4" ht="12.75" customHeight="1">
      <c r="A4" s="7" t="s">
        <v>2</v>
      </c>
      <c r="D4" s="6"/>
      <c r="E4" s="8" t="s">
        <v>3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4"/>
      <c r="W4" s="4"/>
      <c r="X4" s="4"/>
      <c r="Y4" s="4"/>
      <c r="Z4" s="4"/>
    </row>
    <row r="5" ht="12.75" customHeight="1">
      <c r="A5" s="10" t="s">
        <v>4</v>
      </c>
      <c r="D5" s="8" t="s">
        <v>5</v>
      </c>
      <c r="E5" s="9"/>
      <c r="F5" s="9"/>
      <c r="G5" s="9"/>
      <c r="H5" s="9"/>
      <c r="I5" s="10" t="s">
        <v>6</v>
      </c>
      <c r="L5" s="11">
        <v>7662.0</v>
      </c>
      <c r="M5" s="9"/>
      <c r="N5" s="9"/>
      <c r="O5" s="3"/>
      <c r="P5" s="10" t="s">
        <v>7</v>
      </c>
      <c r="S5" s="11" t="s">
        <v>8</v>
      </c>
      <c r="T5" s="9"/>
      <c r="U5" s="9"/>
      <c r="V5" s="4"/>
      <c r="W5" s="4"/>
      <c r="X5" s="4"/>
      <c r="Y5" s="4"/>
      <c r="Z5" s="4"/>
    </row>
    <row r="6" ht="12.75" customHeight="1">
      <c r="A6" s="10" t="s">
        <v>9</v>
      </c>
      <c r="D6" s="12" t="s">
        <v>10</v>
      </c>
      <c r="E6" s="13"/>
      <c r="F6" s="13"/>
      <c r="G6" s="13"/>
      <c r="H6" s="13"/>
      <c r="I6" s="10" t="s">
        <v>11</v>
      </c>
      <c r="L6" s="14"/>
      <c r="M6" s="13"/>
      <c r="N6" s="13"/>
      <c r="O6" s="15"/>
      <c r="P6" s="10" t="s">
        <v>12</v>
      </c>
      <c r="S6" s="16">
        <v>44062.0</v>
      </c>
      <c r="T6" s="13"/>
      <c r="U6" s="13"/>
      <c r="V6" s="4"/>
      <c r="W6" s="4"/>
      <c r="X6" s="4"/>
      <c r="Y6" s="4"/>
      <c r="Z6" s="4"/>
    </row>
    <row r="7" ht="11.2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  <c r="V7" s="4"/>
      <c r="W7" s="4"/>
      <c r="X7" s="4"/>
      <c r="Y7" s="4"/>
      <c r="Z7" s="4"/>
    </row>
    <row r="8" ht="12.75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  <c r="V8" s="4"/>
      <c r="W8" s="4"/>
      <c r="X8" s="4"/>
      <c r="Y8" s="4"/>
      <c r="Z8" s="4"/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  <c r="V9" s="4"/>
      <c r="W9" s="4"/>
      <c r="X9" s="4"/>
      <c r="Y9" s="4"/>
      <c r="Z9" s="4"/>
    </row>
    <row r="10" ht="24.0" customHeight="1">
      <c r="A10" s="27" t="s">
        <v>21</v>
      </c>
      <c r="B10" s="28">
        <v>4.0</v>
      </c>
      <c r="C10" s="28"/>
      <c r="D10" s="28"/>
      <c r="E10" s="28"/>
      <c r="F10" s="29">
        <f t="shared" ref="F10:F22" si="1">B10</f>
        <v>4</v>
      </c>
      <c r="G10" s="30"/>
      <c r="H10" s="31" t="s">
        <v>22</v>
      </c>
      <c r="I10" s="28">
        <v>2.0</v>
      </c>
      <c r="J10" s="28"/>
      <c r="K10" s="28"/>
      <c r="L10" s="28"/>
      <c r="M10" s="29">
        <f t="shared" ref="M10:M22" si="2">I10</f>
        <v>2</v>
      </c>
      <c r="N10" s="32">
        <f>F20+F21+F22+M10</f>
        <v>11</v>
      </c>
      <c r="O10" s="31" t="s">
        <v>23</v>
      </c>
      <c r="P10" s="28">
        <v>3.0</v>
      </c>
      <c r="Q10" s="28"/>
      <c r="R10" s="28"/>
      <c r="S10" s="28"/>
      <c r="T10" s="29">
        <f t="shared" ref="T10:T21" si="3">P10</f>
        <v>3</v>
      </c>
      <c r="U10" s="33"/>
      <c r="V10" s="4"/>
      <c r="W10" s="4"/>
      <c r="X10" s="4"/>
      <c r="Y10" s="4"/>
      <c r="Z10" s="4"/>
    </row>
    <row r="11" ht="24.0" customHeight="1">
      <c r="A11" s="27" t="s">
        <v>24</v>
      </c>
      <c r="B11" s="28">
        <v>3.0</v>
      </c>
      <c r="C11" s="28"/>
      <c r="D11" s="28"/>
      <c r="E11" s="28"/>
      <c r="F11" s="29">
        <f t="shared" si="1"/>
        <v>3</v>
      </c>
      <c r="G11" s="30"/>
      <c r="H11" s="31" t="s">
        <v>25</v>
      </c>
      <c r="I11" s="28">
        <v>2.0</v>
      </c>
      <c r="J11" s="28"/>
      <c r="K11" s="28"/>
      <c r="L11" s="28"/>
      <c r="M11" s="29">
        <f t="shared" si="2"/>
        <v>2</v>
      </c>
      <c r="N11" s="32">
        <f>F21+F22+M10+M11</f>
        <v>9</v>
      </c>
      <c r="O11" s="31" t="s">
        <v>26</v>
      </c>
      <c r="P11" s="28">
        <v>5.0</v>
      </c>
      <c r="Q11" s="28"/>
      <c r="R11" s="28"/>
      <c r="S11" s="28"/>
      <c r="T11" s="29">
        <f t="shared" si="3"/>
        <v>5</v>
      </c>
      <c r="U11" s="30"/>
      <c r="V11" s="4"/>
      <c r="W11" s="4"/>
      <c r="X11" s="4"/>
      <c r="Y11" s="4"/>
      <c r="Z11" s="4"/>
    </row>
    <row r="12" ht="24.0" customHeight="1">
      <c r="A12" s="27" t="s">
        <v>27</v>
      </c>
      <c r="B12" s="28">
        <v>6.0</v>
      </c>
      <c r="C12" s="28"/>
      <c r="D12" s="28"/>
      <c r="E12" s="28"/>
      <c r="F12" s="29">
        <f t="shared" si="1"/>
        <v>6</v>
      </c>
      <c r="G12" s="30"/>
      <c r="H12" s="31" t="s">
        <v>28</v>
      </c>
      <c r="I12" s="28">
        <v>3.0</v>
      </c>
      <c r="J12" s="28"/>
      <c r="K12" s="28"/>
      <c r="L12" s="28"/>
      <c r="M12" s="29">
        <f t="shared" si="2"/>
        <v>3</v>
      </c>
      <c r="N12" s="30">
        <f>F22+M10+M11+M12</f>
        <v>9</v>
      </c>
      <c r="O12" s="31" t="s">
        <v>29</v>
      </c>
      <c r="P12" s="28">
        <v>8.0</v>
      </c>
      <c r="Q12" s="28"/>
      <c r="R12" s="28"/>
      <c r="S12" s="28"/>
      <c r="T12" s="29">
        <f t="shared" si="3"/>
        <v>8</v>
      </c>
      <c r="U12" s="30"/>
      <c r="V12" s="4"/>
      <c r="W12" s="4"/>
      <c r="X12" s="4"/>
      <c r="Y12" s="4"/>
      <c r="Z12" s="4"/>
    </row>
    <row r="13" ht="24.0" customHeight="1">
      <c r="A13" s="27" t="s">
        <v>30</v>
      </c>
      <c r="B13" s="28">
        <v>3.0</v>
      </c>
      <c r="C13" s="28"/>
      <c r="D13" s="28"/>
      <c r="E13" s="28"/>
      <c r="F13" s="29">
        <f t="shared" si="1"/>
        <v>3</v>
      </c>
      <c r="G13" s="30">
        <f t="shared" ref="G13:G19" si="4">F10+F11+F12+F13</f>
        <v>16</v>
      </c>
      <c r="H13" s="31" t="s">
        <v>31</v>
      </c>
      <c r="I13" s="28">
        <v>2.0</v>
      </c>
      <c r="J13" s="28"/>
      <c r="K13" s="28"/>
      <c r="L13" s="28"/>
      <c r="M13" s="29">
        <f t="shared" si="2"/>
        <v>2</v>
      </c>
      <c r="N13" s="30">
        <f t="shared" ref="N13:N22" si="5">M10+M11+M12+M13</f>
        <v>9</v>
      </c>
      <c r="O13" s="31" t="s">
        <v>32</v>
      </c>
      <c r="P13" s="28">
        <v>5.0</v>
      </c>
      <c r="Q13" s="28"/>
      <c r="R13" s="28"/>
      <c r="S13" s="28"/>
      <c r="T13" s="29">
        <f t="shared" si="3"/>
        <v>5</v>
      </c>
      <c r="U13" s="34">
        <f t="shared" ref="U13:U21" si="6">T10+T11+T12+T13</f>
        <v>21</v>
      </c>
      <c r="V13" s="4"/>
      <c r="W13" s="4"/>
      <c r="X13" s="4"/>
      <c r="Y13" s="4"/>
      <c r="Z13" s="4"/>
    </row>
    <row r="14" ht="24.0" customHeight="1">
      <c r="A14" s="27" t="s">
        <v>33</v>
      </c>
      <c r="B14" s="28">
        <v>4.0</v>
      </c>
      <c r="C14" s="28"/>
      <c r="D14" s="28"/>
      <c r="E14" s="28"/>
      <c r="F14" s="29">
        <f t="shared" si="1"/>
        <v>4</v>
      </c>
      <c r="G14" s="34">
        <f t="shared" si="4"/>
        <v>16</v>
      </c>
      <c r="H14" s="31" t="s">
        <v>34</v>
      </c>
      <c r="I14" s="28">
        <v>1.0</v>
      </c>
      <c r="J14" s="28"/>
      <c r="K14" s="28"/>
      <c r="L14" s="28"/>
      <c r="M14" s="29">
        <f t="shared" si="2"/>
        <v>1</v>
      </c>
      <c r="N14" s="30">
        <f t="shared" si="5"/>
        <v>8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18</v>
      </c>
      <c r="V14" s="4"/>
      <c r="W14" s="4"/>
      <c r="X14" s="4"/>
      <c r="Y14" s="4"/>
      <c r="Z14" s="4"/>
    </row>
    <row r="15" ht="24.0" customHeight="1">
      <c r="A15" s="27" t="s">
        <v>36</v>
      </c>
      <c r="B15" s="28">
        <v>2.0</v>
      </c>
      <c r="C15" s="28"/>
      <c r="D15" s="28"/>
      <c r="E15" s="28"/>
      <c r="F15" s="29">
        <f t="shared" si="1"/>
        <v>2</v>
      </c>
      <c r="G15" s="30">
        <f t="shared" si="4"/>
        <v>15</v>
      </c>
      <c r="H15" s="31" t="s">
        <v>37</v>
      </c>
      <c r="I15" s="28">
        <v>2.0</v>
      </c>
      <c r="J15" s="28"/>
      <c r="K15" s="28"/>
      <c r="L15" s="28"/>
      <c r="M15" s="29">
        <f t="shared" si="2"/>
        <v>2</v>
      </c>
      <c r="N15" s="30">
        <f t="shared" si="5"/>
        <v>8</v>
      </c>
      <c r="O15" s="27" t="s">
        <v>38</v>
      </c>
      <c r="P15" s="28"/>
      <c r="Q15" s="28"/>
      <c r="R15" s="35"/>
      <c r="S15" s="28"/>
      <c r="T15" s="29" t="str">
        <f t="shared" si="3"/>
        <v/>
      </c>
      <c r="U15" s="30">
        <f t="shared" si="6"/>
        <v>13</v>
      </c>
      <c r="V15" s="4"/>
      <c r="W15" s="4"/>
      <c r="X15" s="4"/>
      <c r="Y15" s="4"/>
      <c r="Z15" s="4"/>
    </row>
    <row r="16" ht="24.0" customHeight="1">
      <c r="A16" s="27" t="s">
        <v>39</v>
      </c>
      <c r="B16" s="28">
        <v>6.0</v>
      </c>
      <c r="C16" s="28"/>
      <c r="D16" s="28"/>
      <c r="E16" s="28"/>
      <c r="F16" s="29">
        <f t="shared" si="1"/>
        <v>6</v>
      </c>
      <c r="G16" s="30">
        <f t="shared" si="4"/>
        <v>15</v>
      </c>
      <c r="H16" s="31" t="s">
        <v>40</v>
      </c>
      <c r="I16" s="28">
        <v>1.0</v>
      </c>
      <c r="J16" s="28"/>
      <c r="K16" s="28"/>
      <c r="L16" s="28"/>
      <c r="M16" s="29">
        <f t="shared" si="2"/>
        <v>1</v>
      </c>
      <c r="N16" s="30">
        <f t="shared" si="5"/>
        <v>6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5</v>
      </c>
      <c r="V16" s="4"/>
      <c r="W16" s="4"/>
      <c r="X16" s="4"/>
      <c r="Y16" s="4"/>
      <c r="Z16" s="4"/>
    </row>
    <row r="17" ht="24.0" customHeight="1">
      <c r="A17" s="27" t="s">
        <v>42</v>
      </c>
      <c r="B17" s="28">
        <v>4.0</v>
      </c>
      <c r="C17" s="28"/>
      <c r="D17" s="28"/>
      <c r="E17" s="28"/>
      <c r="F17" s="29">
        <f t="shared" si="1"/>
        <v>4</v>
      </c>
      <c r="G17" s="30">
        <f t="shared" si="4"/>
        <v>16</v>
      </c>
      <c r="H17" s="31" t="s">
        <v>43</v>
      </c>
      <c r="I17" s="28">
        <v>4.0</v>
      </c>
      <c r="J17" s="28"/>
      <c r="K17" s="28"/>
      <c r="L17" s="28"/>
      <c r="M17" s="29">
        <f t="shared" si="2"/>
        <v>4</v>
      </c>
      <c r="N17" s="30">
        <f t="shared" si="5"/>
        <v>8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V17" s="4"/>
      <c r="W17" s="4"/>
      <c r="X17" s="4"/>
      <c r="Y17" s="4"/>
      <c r="Z17" s="4"/>
    </row>
    <row r="18" ht="24.0" customHeight="1">
      <c r="A18" s="27" t="s">
        <v>45</v>
      </c>
      <c r="B18" s="28">
        <v>5.0</v>
      </c>
      <c r="C18" s="28"/>
      <c r="D18" s="28"/>
      <c r="E18" s="28"/>
      <c r="F18" s="29">
        <f t="shared" si="1"/>
        <v>5</v>
      </c>
      <c r="G18" s="30">
        <f t="shared" si="4"/>
        <v>17</v>
      </c>
      <c r="H18" s="31" t="s">
        <v>46</v>
      </c>
      <c r="I18" s="28">
        <v>3.0</v>
      </c>
      <c r="J18" s="28"/>
      <c r="K18" s="28"/>
      <c r="L18" s="28"/>
      <c r="M18" s="29">
        <f t="shared" si="2"/>
        <v>3</v>
      </c>
      <c r="N18" s="30">
        <f t="shared" si="5"/>
        <v>10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V18" s="4"/>
      <c r="W18" s="4"/>
      <c r="X18" s="4"/>
      <c r="Y18" s="4"/>
      <c r="Z18" s="4"/>
    </row>
    <row r="19" ht="24.0" customHeight="1">
      <c r="A19" s="36" t="s">
        <v>48</v>
      </c>
      <c r="B19" s="37">
        <v>5.0</v>
      </c>
      <c r="C19" s="37"/>
      <c r="D19" s="37"/>
      <c r="E19" s="37"/>
      <c r="F19" s="38">
        <f t="shared" si="1"/>
        <v>5</v>
      </c>
      <c r="G19" s="39">
        <f t="shared" si="4"/>
        <v>20</v>
      </c>
      <c r="H19" s="40" t="s">
        <v>49</v>
      </c>
      <c r="I19" s="35">
        <v>3.0</v>
      </c>
      <c r="J19" s="35"/>
      <c r="K19" s="35"/>
      <c r="L19" s="35"/>
      <c r="M19" s="29">
        <f t="shared" si="2"/>
        <v>3</v>
      </c>
      <c r="N19" s="30">
        <f t="shared" si="5"/>
        <v>11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V19" s="4"/>
      <c r="W19" s="4"/>
      <c r="X19" s="4"/>
      <c r="Y19" s="4"/>
      <c r="Z19" s="4"/>
    </row>
    <row r="20" ht="24.0" customHeight="1">
      <c r="A20" s="31" t="s">
        <v>51</v>
      </c>
      <c r="B20" s="35">
        <v>4.0</v>
      </c>
      <c r="C20" s="35"/>
      <c r="D20" s="35"/>
      <c r="E20" s="35"/>
      <c r="F20" s="41">
        <f t="shared" si="1"/>
        <v>4</v>
      </c>
      <c r="G20" s="42"/>
      <c r="H20" s="31" t="s">
        <v>52</v>
      </c>
      <c r="I20" s="28">
        <v>2.0</v>
      </c>
      <c r="J20" s="28"/>
      <c r="K20" s="28"/>
      <c r="L20" s="28"/>
      <c r="M20" s="29">
        <f t="shared" si="2"/>
        <v>2</v>
      </c>
      <c r="N20" s="30">
        <f t="shared" si="5"/>
        <v>12</v>
      </c>
      <c r="O20" s="31" t="s">
        <v>53</v>
      </c>
      <c r="P20" s="35"/>
      <c r="Q20" s="35"/>
      <c r="R20" s="28"/>
      <c r="S20" s="35"/>
      <c r="T20" s="29" t="str">
        <f t="shared" si="3"/>
        <v/>
      </c>
      <c r="U20" s="30">
        <f t="shared" si="6"/>
        <v>0</v>
      </c>
      <c r="V20" s="4"/>
      <c r="W20" s="4"/>
      <c r="X20" s="4"/>
      <c r="Y20" s="4"/>
      <c r="Z20" s="4"/>
    </row>
    <row r="21" ht="24.0" customHeight="1">
      <c r="A21" s="31" t="s">
        <v>54</v>
      </c>
      <c r="B21" s="28">
        <v>3.0</v>
      </c>
      <c r="C21" s="28"/>
      <c r="D21" s="28"/>
      <c r="E21" s="28"/>
      <c r="F21" s="29">
        <f t="shared" si="1"/>
        <v>3</v>
      </c>
      <c r="G21" s="33"/>
      <c r="H21" s="40" t="s">
        <v>55</v>
      </c>
      <c r="I21" s="28">
        <v>1.0</v>
      </c>
      <c r="J21" s="28"/>
      <c r="K21" s="28"/>
      <c r="L21" s="28"/>
      <c r="M21" s="29">
        <f t="shared" si="2"/>
        <v>1</v>
      </c>
      <c r="N21" s="30">
        <f t="shared" si="5"/>
        <v>9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V21" s="4"/>
      <c r="W21" s="4"/>
      <c r="X21" s="4"/>
      <c r="Y21" s="4"/>
      <c r="Z21" s="4"/>
    </row>
    <row r="22" ht="24.0" customHeight="1">
      <c r="A22" s="31" t="s">
        <v>57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58</v>
      </c>
      <c r="I22" s="37">
        <v>2.0</v>
      </c>
      <c r="J22" s="37"/>
      <c r="K22" s="37"/>
      <c r="L22" s="37"/>
      <c r="M22" s="29">
        <f t="shared" si="2"/>
        <v>2</v>
      </c>
      <c r="N22" s="39">
        <f t="shared" si="5"/>
        <v>8</v>
      </c>
      <c r="O22" s="31"/>
      <c r="P22" s="35"/>
      <c r="Q22" s="35"/>
      <c r="R22" s="35"/>
      <c r="S22" s="35"/>
      <c r="T22" s="41"/>
      <c r="U22" s="43"/>
      <c r="V22" s="4"/>
      <c r="W22" s="4"/>
      <c r="X22" s="4"/>
      <c r="Y22" s="4"/>
      <c r="Z22" s="4"/>
    </row>
    <row r="23" ht="15.0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20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12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21</v>
      </c>
      <c r="V23" s="4"/>
      <c r="W23" s="4"/>
      <c r="X23" s="4"/>
      <c r="Y23" s="4"/>
      <c r="Z23" s="4"/>
    </row>
    <row r="24" ht="15.0" customHeight="1">
      <c r="A24" s="54"/>
      <c r="B24" s="55"/>
      <c r="C24" s="56" t="s">
        <v>63</v>
      </c>
      <c r="D24" s="57"/>
      <c r="E24" s="57"/>
      <c r="F24" s="58" t="s">
        <v>64</v>
      </c>
      <c r="G24" s="59"/>
      <c r="H24" s="54"/>
      <c r="I24" s="55"/>
      <c r="J24" s="56" t="s">
        <v>63</v>
      </c>
      <c r="K24" s="57"/>
      <c r="L24" s="57"/>
      <c r="M24" s="58" t="s">
        <v>65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V24" s="4"/>
      <c r="W24" s="4"/>
      <c r="X24" s="4"/>
      <c r="Y24" s="4"/>
      <c r="Z24" s="4"/>
    </row>
    <row r="25" ht="15.0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  <c r="V25" s="4"/>
      <c r="W25" s="4"/>
      <c r="X25" s="4"/>
      <c r="Y25" s="4"/>
      <c r="Z25" s="4"/>
    </row>
    <row r="26" ht="12.0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  <c r="V26" s="4"/>
      <c r="W26" s="4"/>
      <c r="X26" s="4"/>
      <c r="Y26" s="4"/>
      <c r="Z26" s="4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  <c r="V27" s="4"/>
      <c r="W27" s="4"/>
      <c r="X27" s="4"/>
      <c r="Y27" s="4"/>
      <c r="Z27" s="4"/>
    </row>
    <row r="28" ht="12.0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  <c r="V28" s="4"/>
      <c r="W28" s="4"/>
      <c r="X28" s="4"/>
      <c r="Y28" s="4"/>
      <c r="Z28" s="4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  <c r="V29" s="4"/>
      <c r="W29" s="4"/>
      <c r="X29" s="4"/>
      <c r="Y29" s="4"/>
      <c r="Z29" s="4"/>
    </row>
    <row r="30" ht="12.0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  <c r="V30" s="4"/>
      <c r="W30" s="4"/>
      <c r="X30" s="4"/>
      <c r="Y30" s="4"/>
      <c r="Z30" s="4"/>
    </row>
    <row r="31" ht="12.0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4"/>
      <c r="W31" s="4"/>
      <c r="X31" s="4"/>
      <c r="Y31" s="4"/>
      <c r="Z31" s="4"/>
    </row>
    <row r="32" ht="12.0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4"/>
      <c r="W32" s="4"/>
      <c r="X32" s="4"/>
      <c r="Y32" s="4"/>
      <c r="Z32" s="4"/>
    </row>
    <row r="33" ht="12.0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4"/>
      <c r="W33" s="4"/>
      <c r="X33" s="4"/>
      <c r="Y33" s="4"/>
      <c r="Z33" s="4"/>
    </row>
    <row r="34" ht="12.0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4"/>
      <c r="W34" s="4"/>
      <c r="X34" s="4"/>
      <c r="Y34" s="4"/>
      <c r="Z34" s="4"/>
    </row>
    <row r="35" ht="12.0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4"/>
      <c r="W35" s="4"/>
      <c r="X35" s="4"/>
      <c r="Y35" s="4"/>
      <c r="Z35" s="4"/>
    </row>
    <row r="36" ht="12.0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4"/>
      <c r="W36" s="4"/>
      <c r="X36" s="4"/>
      <c r="Y36" s="4"/>
      <c r="Z36" s="4"/>
    </row>
    <row r="37" ht="12.0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4"/>
      <c r="W37" s="4"/>
      <c r="X37" s="4"/>
      <c r="Y37" s="4"/>
      <c r="Z37" s="4"/>
    </row>
    <row r="38" ht="12.0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4"/>
      <c r="W38" s="4"/>
      <c r="X38" s="4"/>
      <c r="Y38" s="4"/>
      <c r="Z38" s="4"/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4"/>
      <c r="W39" s="4"/>
      <c r="X39" s="4"/>
      <c r="Y39" s="4"/>
      <c r="Z39" s="4"/>
    </row>
    <row r="40" ht="12.0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4"/>
      <c r="W40" s="4"/>
      <c r="X40" s="4"/>
      <c r="Y40" s="4"/>
      <c r="Z40" s="4"/>
    </row>
    <row r="41" ht="12.0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4"/>
      <c r="W41" s="4"/>
      <c r="X41" s="4"/>
      <c r="Y41" s="4"/>
      <c r="Z41" s="4"/>
    </row>
    <row r="42" ht="12.0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4"/>
      <c r="W42" s="4"/>
      <c r="X42" s="4"/>
      <c r="Y42" s="4"/>
      <c r="Z42" s="4"/>
    </row>
    <row r="43" ht="12.0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4"/>
      <c r="W43" s="4"/>
      <c r="X43" s="4"/>
      <c r="Y43" s="4"/>
      <c r="Z43" s="4"/>
    </row>
    <row r="44" ht="12.0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4"/>
      <c r="W44" s="4"/>
      <c r="X44" s="4"/>
      <c r="Y44" s="4"/>
      <c r="Z44" s="4"/>
    </row>
    <row r="45" ht="12.0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4"/>
      <c r="W45" s="4"/>
      <c r="X45" s="4"/>
      <c r="Y45" s="4"/>
      <c r="Z45" s="4"/>
    </row>
    <row r="46" ht="12.0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4"/>
      <c r="W46" s="4"/>
      <c r="X46" s="4"/>
      <c r="Y46" s="4"/>
      <c r="Z46" s="4"/>
    </row>
    <row r="47" ht="12.0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4"/>
      <c r="W47" s="4"/>
      <c r="X47" s="4"/>
      <c r="Y47" s="4"/>
      <c r="Z47" s="4"/>
    </row>
    <row r="48" ht="12.0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4"/>
      <c r="W48" s="4"/>
      <c r="X48" s="4"/>
      <c r="Y48" s="4"/>
      <c r="Z48" s="4"/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4"/>
      <c r="W49" s="4"/>
      <c r="X49" s="4"/>
      <c r="Y49" s="4"/>
      <c r="Z49" s="4"/>
    </row>
    <row r="50" ht="12.0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4"/>
      <c r="W50" s="4"/>
      <c r="X50" s="4"/>
      <c r="Y50" s="4"/>
      <c r="Z50" s="4"/>
    </row>
    <row r="51" ht="12.0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4"/>
      <c r="W51" s="4"/>
      <c r="X51" s="4"/>
      <c r="Y51" s="4"/>
      <c r="Z51" s="4"/>
    </row>
    <row r="52" ht="12.0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4"/>
      <c r="W52" s="4"/>
      <c r="X52" s="4"/>
      <c r="Y52" s="4"/>
      <c r="Z52" s="4"/>
    </row>
    <row r="53" ht="12.0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4"/>
      <c r="W53" s="4"/>
      <c r="X53" s="4"/>
      <c r="Y53" s="4"/>
      <c r="Z53" s="4"/>
    </row>
    <row r="54" ht="12.0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4"/>
      <c r="W54" s="4"/>
      <c r="X54" s="4"/>
      <c r="Y54" s="4"/>
      <c r="Z54" s="4"/>
    </row>
    <row r="55" ht="12.0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4"/>
      <c r="W55" s="4"/>
      <c r="X55" s="4"/>
      <c r="Y55" s="4"/>
      <c r="Z55" s="4"/>
    </row>
    <row r="56" ht="12.0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4"/>
      <c r="W56" s="4"/>
      <c r="X56" s="4"/>
      <c r="Y56" s="4"/>
      <c r="Z56" s="4"/>
    </row>
    <row r="57" ht="12.0" customHeight="1">
      <c r="A57" s="4" t="s">
        <v>51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4"/>
      <c r="W57" s="4"/>
      <c r="X57" s="4"/>
      <c r="Y57" s="4"/>
      <c r="Z57" s="4"/>
    </row>
    <row r="58" ht="12.0" customHeight="1">
      <c r="A58" s="4" t="s">
        <v>54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4"/>
      <c r="W58" s="4"/>
      <c r="X58" s="4"/>
      <c r="Y58" s="4"/>
      <c r="Z58" s="4"/>
    </row>
    <row r="59" ht="12.0" customHeight="1">
      <c r="A59" s="4" t="s">
        <v>57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4"/>
      <c r="W59" s="4"/>
      <c r="X59" s="4"/>
      <c r="Y59" s="4"/>
      <c r="Z59" s="4"/>
    </row>
    <row r="60" ht="12.0" customHeight="1">
      <c r="A60" s="4" t="s">
        <v>22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4"/>
      <c r="W60" s="4"/>
      <c r="X60" s="4"/>
      <c r="Y60" s="4"/>
      <c r="Z60" s="4"/>
    </row>
    <row r="61" ht="12.0" customHeight="1">
      <c r="A61" s="4" t="s">
        <v>25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4"/>
      <c r="W61" s="4"/>
      <c r="X61" s="4"/>
      <c r="Y61" s="4"/>
      <c r="Z61" s="4"/>
    </row>
    <row r="62" ht="12.0" customHeight="1">
      <c r="A62" s="4" t="s">
        <v>28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4"/>
      <c r="W62" s="4"/>
      <c r="X62" s="4"/>
      <c r="Y62" s="4"/>
      <c r="Z62" s="4"/>
    </row>
    <row r="63" ht="12.0" customHeight="1">
      <c r="A63" s="4" t="s">
        <v>31</v>
      </c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4"/>
      <c r="W63" s="4"/>
      <c r="X63" s="4"/>
      <c r="Y63" s="4"/>
      <c r="Z63" s="4"/>
    </row>
    <row r="64" ht="12.0" customHeight="1">
      <c r="A64" s="4" t="s">
        <v>34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4"/>
      <c r="W64" s="4"/>
      <c r="X64" s="4"/>
      <c r="Y64" s="4"/>
      <c r="Z64" s="4"/>
    </row>
    <row r="65" ht="12.0" customHeight="1">
      <c r="A65" s="4" t="s">
        <v>37</v>
      </c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4"/>
      <c r="W65" s="4"/>
      <c r="X65" s="4"/>
      <c r="Y65" s="4"/>
      <c r="Z65" s="4"/>
    </row>
    <row r="66" ht="12.0" customHeight="1">
      <c r="A66" s="4" t="s">
        <v>40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4"/>
      <c r="W66" s="4"/>
      <c r="X66" s="4"/>
      <c r="Y66" s="4"/>
      <c r="Z66" s="4"/>
    </row>
    <row r="67" ht="12.0" customHeight="1">
      <c r="A67" s="4" t="s">
        <v>43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4"/>
      <c r="W67" s="4"/>
      <c r="X67" s="4"/>
      <c r="Y67" s="4"/>
      <c r="Z67" s="4"/>
    </row>
    <row r="68" ht="12.0" customHeight="1">
      <c r="A68" s="4" t="s">
        <v>46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4"/>
      <c r="W68" s="4"/>
      <c r="X68" s="4"/>
      <c r="Y68" s="4"/>
      <c r="Z68" s="4"/>
    </row>
    <row r="69" ht="12.0" customHeight="1">
      <c r="A69" s="4" t="s">
        <v>49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4"/>
      <c r="W69" s="4"/>
      <c r="X69" s="4"/>
      <c r="Y69" s="4"/>
      <c r="Z69" s="4"/>
    </row>
    <row r="70" ht="12.0" customHeight="1">
      <c r="A70" s="4" t="s">
        <v>52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4"/>
      <c r="W70" s="4"/>
      <c r="X70" s="4"/>
      <c r="Y70" s="4"/>
      <c r="Z70" s="4"/>
    </row>
    <row r="71" ht="12.0" customHeight="1">
      <c r="A71" s="4" t="s">
        <v>55</v>
      </c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4"/>
      <c r="W71" s="4"/>
      <c r="X71" s="4"/>
      <c r="Y71" s="4"/>
      <c r="Z71" s="4"/>
    </row>
    <row r="72" ht="12.0" customHeight="1">
      <c r="A72" s="4" t="s">
        <v>58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4"/>
      <c r="W72" s="4"/>
      <c r="X72" s="4"/>
      <c r="Y72" s="4"/>
      <c r="Z72" s="4"/>
    </row>
    <row r="73" ht="12.0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4"/>
      <c r="W73" s="4"/>
      <c r="X73" s="4"/>
      <c r="Y73" s="4"/>
      <c r="Z73" s="4"/>
    </row>
    <row r="74" ht="12.0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4"/>
      <c r="W74" s="4"/>
      <c r="X74" s="4"/>
      <c r="Y74" s="4"/>
      <c r="Z74" s="4"/>
    </row>
    <row r="75" ht="12.0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4"/>
      <c r="W75" s="4"/>
      <c r="X75" s="4"/>
      <c r="Y75" s="4"/>
      <c r="Z75" s="4"/>
    </row>
    <row r="76" ht="12.0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4"/>
      <c r="W76" s="4"/>
      <c r="X76" s="4"/>
      <c r="Y76" s="4"/>
      <c r="Z76" s="4"/>
    </row>
    <row r="77" ht="12.0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4"/>
      <c r="W77" s="4"/>
      <c r="X77" s="4"/>
      <c r="Y77" s="4"/>
      <c r="Z77" s="4"/>
    </row>
    <row r="78" ht="12.0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4"/>
      <c r="W78" s="4"/>
      <c r="X78" s="4"/>
      <c r="Y78" s="4"/>
      <c r="Z78" s="4"/>
    </row>
    <row r="79" ht="12.0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4"/>
      <c r="W79" s="4"/>
      <c r="X79" s="4"/>
      <c r="Y79" s="4"/>
      <c r="Z79" s="4"/>
    </row>
    <row r="80" ht="12.0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4"/>
      <c r="W80" s="4"/>
      <c r="X80" s="4"/>
      <c r="Y80" s="4"/>
      <c r="Z80" s="4"/>
    </row>
    <row r="81" ht="12.0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4"/>
      <c r="W81" s="4"/>
      <c r="X81" s="4"/>
      <c r="Y81" s="4"/>
      <c r="Z81" s="4"/>
    </row>
    <row r="82" ht="12.0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4"/>
      <c r="W82" s="4"/>
      <c r="X82" s="4"/>
      <c r="Y82" s="4"/>
      <c r="Z82" s="4"/>
    </row>
    <row r="83" ht="12.0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0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0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0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0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0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0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0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0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0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0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0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0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0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0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0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0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0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0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0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0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0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0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0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0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0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0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0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0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0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0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0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0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0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0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0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0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0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0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0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0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0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0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0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0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0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0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0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0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0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0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0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0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0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0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0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0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0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0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0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0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0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0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0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0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0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0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0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0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0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0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0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0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0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0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0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0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0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0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0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0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0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0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0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0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0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0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0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0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0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0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0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0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0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0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0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0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0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0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0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0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0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0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0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0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0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0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0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0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0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0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0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0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0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0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0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0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0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0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0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0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0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0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0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0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0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0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0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0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0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0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0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0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0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0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0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0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0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0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0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0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0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0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0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0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0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0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0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0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0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0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0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0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0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0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0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0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0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0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0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0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0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0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0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0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0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0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0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0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0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0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0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0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0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0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0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0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0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0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0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0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0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0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0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0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0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0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0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0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0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0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0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0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0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0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0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0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0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0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0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0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0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0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0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0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0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0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0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0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0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0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0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0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0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0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0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0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0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0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0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0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0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0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0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0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0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0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0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0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0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0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0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0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0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0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0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0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0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0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0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0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0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0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0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0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0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0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0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0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0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0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0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0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0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0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0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0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0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0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0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0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0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0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0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0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0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0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0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0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0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0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0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0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0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0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0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0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0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0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0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0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0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0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0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0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0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0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0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0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0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0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0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0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0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0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0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0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0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0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0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0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0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0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0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0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0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0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0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0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0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0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0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0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0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0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0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0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0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0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0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0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0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0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0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0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0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0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0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0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0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0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0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0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0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0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0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0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0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0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0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0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0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0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0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0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0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0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0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0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0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0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0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0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0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0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0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0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0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0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0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0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0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0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0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0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0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0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0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0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0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0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0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0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0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0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0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0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0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0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0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0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0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0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0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0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0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0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0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0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0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0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0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0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0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0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0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0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0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0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0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0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0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0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0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0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0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0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0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0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0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0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0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0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0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0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0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0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0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0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0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0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0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0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0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0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0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0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0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0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0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0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0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0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0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0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0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0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0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0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0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0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0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0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0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0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0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0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0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0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0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0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0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0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0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0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0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0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0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0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0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0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0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0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0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0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0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0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0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0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0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0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0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0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0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0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0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0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0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0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0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0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0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0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0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0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0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0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0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0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0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0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0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0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0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0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0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0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0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0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0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0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0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0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0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0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0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0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0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0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0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0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0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0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0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0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0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0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0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0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0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0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0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0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0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0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0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0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0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0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0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0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0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0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0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0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0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0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0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0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0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0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0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0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0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0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0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0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0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0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0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0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0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0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0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0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0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0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0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0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0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0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0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0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0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0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0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0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0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0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0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0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0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0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0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0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0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0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0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0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0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0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0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0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0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0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0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0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0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0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0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0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0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0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0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0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0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0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0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0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0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0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0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0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0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0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0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0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0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0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0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0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0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0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0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0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0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0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0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0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0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0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0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0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0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0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0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0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0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0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0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0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0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0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0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0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0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0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0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0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0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0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0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0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0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0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0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0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0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0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0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0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0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0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0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0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0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0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0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0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0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0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0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0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0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0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0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0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0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0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0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0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0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0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0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0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0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0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0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0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0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0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0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0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0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0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0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0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0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0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0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0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0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0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0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0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0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0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0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0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0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0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0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0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0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0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0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0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0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0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0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0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0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0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0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0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0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0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0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0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0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0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0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0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0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0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0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0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0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0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0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0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0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0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0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0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0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0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0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0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0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0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0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0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0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0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0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0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0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0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0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0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0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0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0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0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0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0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0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0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0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0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0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0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0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0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0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0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0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0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0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0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0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0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0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0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0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0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0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0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0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0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0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0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0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0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0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0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0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0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0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0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0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0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0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0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0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0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0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0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0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0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0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0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0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0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0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0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0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0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0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0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0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0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0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0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0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0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0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0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0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0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0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0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0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0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0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0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0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0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0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0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0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0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0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0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0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0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0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0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0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0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0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0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0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0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0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0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0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0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0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0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0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0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0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0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0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0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0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0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0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0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0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0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0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0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0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0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0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0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0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0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0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0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0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0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0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0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0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0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0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0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0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0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0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0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0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0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0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0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0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0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0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0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0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0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0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0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0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0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0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0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0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0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0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0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0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0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0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0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0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0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0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0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0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0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0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0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0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1496062992125984" footer="0.0" header="0.0" left="0.25" right="0.25" top="0.31496062992125984"/>
  <pageSetup scale="8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9.29"/>
    <col customWidth="1" min="3" max="3" width="4.29"/>
    <col customWidth="1" min="4" max="4" width="4.57"/>
    <col customWidth="1" min="5" max="5" width="4.14"/>
    <col customWidth="1" min="6" max="7" width="6.0"/>
    <col customWidth="1" min="8" max="8" width="7.0"/>
    <col customWidth="1" min="9" max="9" width="9.14"/>
    <col customWidth="1" min="10" max="10" width="4.29"/>
    <col customWidth="1" min="11" max="12" width="4.57"/>
    <col customWidth="1" min="13" max="13" width="6.14"/>
    <col customWidth="1" min="14" max="14" width="6.0"/>
    <col customWidth="1" min="15" max="15" width="6.29"/>
    <col customWidth="1" min="16" max="16" width="10.43"/>
    <col customWidth="1" min="17" max="17" width="4.29"/>
    <col customWidth="1" min="18" max="18" width="4.0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76 - CR 62</v>
      </c>
      <c r="E5" s="9"/>
      <c r="F5" s="9"/>
      <c r="G5" s="9"/>
      <c r="H5" s="9"/>
      <c r="I5" s="10" t="s">
        <v>6</v>
      </c>
      <c r="L5" s="11">
        <f>'G-1'!L5:N5</f>
        <v>7662</v>
      </c>
      <c r="M5" s="9"/>
      <c r="N5" s="9"/>
      <c r="O5" s="3"/>
      <c r="P5" s="10" t="s">
        <v>7</v>
      </c>
      <c r="S5" s="11" t="s">
        <v>68</v>
      </c>
      <c r="T5" s="9"/>
      <c r="U5" s="9"/>
    </row>
    <row r="6" ht="12.75" customHeight="1">
      <c r="A6" s="10" t="s">
        <v>9</v>
      </c>
      <c r="D6" s="12" t="s">
        <v>69</v>
      </c>
      <c r="E6" s="13"/>
      <c r="F6" s="13"/>
      <c r="G6" s="13"/>
      <c r="H6" s="13"/>
      <c r="I6" s="10" t="s">
        <v>11</v>
      </c>
      <c r="L6" s="14">
        <v>1.0</v>
      </c>
      <c r="M6" s="13"/>
      <c r="N6" s="13"/>
      <c r="O6" s="15"/>
      <c r="P6" s="10" t="s">
        <v>12</v>
      </c>
      <c r="S6" s="16">
        <f>'G-1'!S6:U6</f>
        <v>44062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0.0</v>
      </c>
      <c r="C10" s="28"/>
      <c r="D10" s="28"/>
      <c r="E10" s="28"/>
      <c r="F10" s="29">
        <f t="shared" ref="F10:F22" si="1">B10</f>
        <v>0</v>
      </c>
      <c r="G10" s="30"/>
      <c r="H10" s="31" t="s">
        <v>22</v>
      </c>
      <c r="I10" s="28">
        <v>1.0</v>
      </c>
      <c r="J10" s="28"/>
      <c r="K10" s="28"/>
      <c r="L10" s="28"/>
      <c r="M10" s="29">
        <f t="shared" ref="M10:M22" si="2">I10</f>
        <v>1</v>
      </c>
      <c r="N10" s="32">
        <f>F20+F21+F22+M10</f>
        <v>4</v>
      </c>
      <c r="O10" s="31" t="s">
        <v>23</v>
      </c>
      <c r="P10" s="28">
        <v>0.0</v>
      </c>
      <c r="Q10" s="28"/>
      <c r="R10" s="28"/>
      <c r="S10" s="28"/>
      <c r="T10" s="29">
        <f t="shared" ref="T10:T21" si="3">P10</f>
        <v>0</v>
      </c>
      <c r="U10" s="78"/>
      <c r="AB10" s="4"/>
    </row>
    <row r="11" ht="24.0" customHeight="1">
      <c r="A11" s="27" t="s">
        <v>24</v>
      </c>
      <c r="B11" s="28">
        <v>1.0</v>
      </c>
      <c r="C11" s="28"/>
      <c r="D11" s="28"/>
      <c r="E11" s="28"/>
      <c r="F11" s="29">
        <f t="shared" si="1"/>
        <v>1</v>
      </c>
      <c r="G11" s="30"/>
      <c r="H11" s="31" t="s">
        <v>25</v>
      </c>
      <c r="I11" s="28">
        <v>1.0</v>
      </c>
      <c r="J11" s="28"/>
      <c r="K11" s="28"/>
      <c r="L11" s="28"/>
      <c r="M11" s="29">
        <f t="shared" si="2"/>
        <v>1</v>
      </c>
      <c r="N11" s="32">
        <f>F21+F22+M10+M11</f>
        <v>5</v>
      </c>
      <c r="O11" s="31" t="s">
        <v>26</v>
      </c>
      <c r="P11" s="28">
        <v>1.0</v>
      </c>
      <c r="Q11" s="28"/>
      <c r="R11" s="28"/>
      <c r="S11" s="28"/>
      <c r="T11" s="29">
        <f t="shared" si="3"/>
        <v>1</v>
      </c>
      <c r="U11" s="30"/>
      <c r="AB11" s="4"/>
    </row>
    <row r="12" ht="24.0" customHeight="1">
      <c r="A12" s="27" t="s">
        <v>27</v>
      </c>
      <c r="B12" s="28">
        <v>2.0</v>
      </c>
      <c r="C12" s="28"/>
      <c r="D12" s="28"/>
      <c r="E12" s="28"/>
      <c r="F12" s="29">
        <f t="shared" si="1"/>
        <v>2</v>
      </c>
      <c r="G12" s="30"/>
      <c r="H12" s="31" t="s">
        <v>28</v>
      </c>
      <c r="I12" s="28">
        <v>0.0</v>
      </c>
      <c r="J12" s="28"/>
      <c r="K12" s="28"/>
      <c r="L12" s="28"/>
      <c r="M12" s="29">
        <f t="shared" si="2"/>
        <v>0</v>
      </c>
      <c r="N12" s="30">
        <f>F22+M10+M11+M12</f>
        <v>4</v>
      </c>
      <c r="O12" s="31" t="s">
        <v>29</v>
      </c>
      <c r="P12" s="28">
        <v>2.0</v>
      </c>
      <c r="Q12" s="28"/>
      <c r="R12" s="28"/>
      <c r="S12" s="28"/>
      <c r="T12" s="29">
        <f t="shared" si="3"/>
        <v>2</v>
      </c>
      <c r="U12" s="30"/>
      <c r="AB12" s="4"/>
    </row>
    <row r="13" ht="24.0" customHeight="1">
      <c r="A13" s="27" t="s">
        <v>30</v>
      </c>
      <c r="B13" s="28">
        <v>1.0</v>
      </c>
      <c r="C13" s="28"/>
      <c r="D13" s="28"/>
      <c r="E13" s="28"/>
      <c r="F13" s="29">
        <f t="shared" si="1"/>
        <v>1</v>
      </c>
      <c r="G13" s="30">
        <f t="shared" ref="G13:G19" si="4">F10+F11+F12+F13</f>
        <v>4</v>
      </c>
      <c r="H13" s="31" t="s">
        <v>31</v>
      </c>
      <c r="I13" s="28">
        <v>2.0</v>
      </c>
      <c r="J13" s="28"/>
      <c r="K13" s="28"/>
      <c r="L13" s="28"/>
      <c r="M13" s="29">
        <f t="shared" si="2"/>
        <v>2</v>
      </c>
      <c r="N13" s="30">
        <f t="shared" ref="N13:N22" si="5">M10+M11+M12+M13</f>
        <v>4</v>
      </c>
      <c r="O13" s="31" t="s">
        <v>32</v>
      </c>
      <c r="P13" s="28">
        <v>3.0</v>
      </c>
      <c r="Q13" s="28"/>
      <c r="R13" s="28"/>
      <c r="S13" s="28"/>
      <c r="T13" s="29">
        <f t="shared" si="3"/>
        <v>3</v>
      </c>
      <c r="U13" s="34">
        <f t="shared" ref="U13:U21" si="6">T10+T11+T12+T13</f>
        <v>6</v>
      </c>
      <c r="AB13" s="79">
        <v>212.5</v>
      </c>
    </row>
    <row r="14" ht="24.0" customHeight="1">
      <c r="A14" s="27" t="s">
        <v>33</v>
      </c>
      <c r="B14" s="28">
        <v>3.0</v>
      </c>
      <c r="C14" s="28"/>
      <c r="D14" s="28"/>
      <c r="E14" s="28"/>
      <c r="F14" s="29">
        <f t="shared" si="1"/>
        <v>3</v>
      </c>
      <c r="G14" s="34">
        <f t="shared" si="4"/>
        <v>7</v>
      </c>
      <c r="H14" s="31" t="s">
        <v>34</v>
      </c>
      <c r="I14" s="28">
        <v>2.0</v>
      </c>
      <c r="J14" s="28"/>
      <c r="K14" s="28"/>
      <c r="L14" s="28"/>
      <c r="M14" s="29">
        <f t="shared" si="2"/>
        <v>2</v>
      </c>
      <c r="N14" s="30">
        <f t="shared" si="5"/>
        <v>5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6</v>
      </c>
      <c r="AB14" s="79">
        <v>226.0</v>
      </c>
    </row>
    <row r="15" ht="24.0" customHeight="1">
      <c r="A15" s="27" t="s">
        <v>36</v>
      </c>
      <c r="B15" s="28">
        <v>1.0</v>
      </c>
      <c r="C15" s="28"/>
      <c r="D15" s="28"/>
      <c r="E15" s="28"/>
      <c r="F15" s="29">
        <f t="shared" si="1"/>
        <v>1</v>
      </c>
      <c r="G15" s="30">
        <f t="shared" si="4"/>
        <v>7</v>
      </c>
      <c r="H15" s="31" t="s">
        <v>37</v>
      </c>
      <c r="I15" s="28">
        <v>1.0</v>
      </c>
      <c r="J15" s="28"/>
      <c r="K15" s="28"/>
      <c r="L15" s="28"/>
      <c r="M15" s="29">
        <f t="shared" si="2"/>
        <v>1</v>
      </c>
      <c r="N15" s="30">
        <f t="shared" si="5"/>
        <v>5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5</v>
      </c>
      <c r="AB15" s="79">
        <v>233.5</v>
      </c>
    </row>
    <row r="16" ht="24.0" customHeight="1">
      <c r="A16" s="27" t="s">
        <v>39</v>
      </c>
      <c r="B16" s="28">
        <v>0.0</v>
      </c>
      <c r="C16" s="28"/>
      <c r="D16" s="28"/>
      <c r="E16" s="28"/>
      <c r="F16" s="29">
        <f t="shared" si="1"/>
        <v>0</v>
      </c>
      <c r="G16" s="30">
        <f t="shared" si="4"/>
        <v>5</v>
      </c>
      <c r="H16" s="31" t="s">
        <v>40</v>
      </c>
      <c r="I16" s="28">
        <v>2.0</v>
      </c>
      <c r="J16" s="28"/>
      <c r="K16" s="28"/>
      <c r="L16" s="28"/>
      <c r="M16" s="29">
        <f t="shared" si="2"/>
        <v>2</v>
      </c>
      <c r="N16" s="30">
        <f t="shared" si="5"/>
        <v>7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3</v>
      </c>
      <c r="AB16" s="79">
        <v>234.0</v>
      </c>
    </row>
    <row r="17" ht="24.0" customHeight="1">
      <c r="A17" s="27" t="s">
        <v>42</v>
      </c>
      <c r="B17" s="28">
        <v>2.0</v>
      </c>
      <c r="C17" s="28"/>
      <c r="D17" s="28"/>
      <c r="E17" s="28"/>
      <c r="F17" s="29">
        <f t="shared" si="1"/>
        <v>2</v>
      </c>
      <c r="G17" s="30">
        <f t="shared" si="4"/>
        <v>6</v>
      </c>
      <c r="H17" s="31" t="s">
        <v>43</v>
      </c>
      <c r="I17" s="28">
        <v>2.0</v>
      </c>
      <c r="J17" s="28"/>
      <c r="K17" s="28"/>
      <c r="L17" s="28"/>
      <c r="M17" s="29">
        <f t="shared" si="2"/>
        <v>2</v>
      </c>
      <c r="N17" s="30">
        <f t="shared" si="5"/>
        <v>7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AB17" s="79">
        <v>248.0</v>
      </c>
    </row>
    <row r="18" ht="24.0" customHeight="1">
      <c r="A18" s="27" t="s">
        <v>45</v>
      </c>
      <c r="B18" s="28">
        <v>2.0</v>
      </c>
      <c r="C18" s="28"/>
      <c r="D18" s="28"/>
      <c r="E18" s="28"/>
      <c r="F18" s="29">
        <f t="shared" si="1"/>
        <v>2</v>
      </c>
      <c r="G18" s="30">
        <f t="shared" si="4"/>
        <v>5</v>
      </c>
      <c r="H18" s="31" t="s">
        <v>46</v>
      </c>
      <c r="I18" s="28">
        <v>1.0</v>
      </c>
      <c r="J18" s="28"/>
      <c r="K18" s="28"/>
      <c r="L18" s="28"/>
      <c r="M18" s="29">
        <f t="shared" si="2"/>
        <v>1</v>
      </c>
      <c r="N18" s="30">
        <f t="shared" si="5"/>
        <v>6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AB18" s="79">
        <v>248.0</v>
      </c>
    </row>
    <row r="19" ht="24.0" customHeight="1">
      <c r="A19" s="36" t="s">
        <v>48</v>
      </c>
      <c r="B19" s="37">
        <v>1.0</v>
      </c>
      <c r="C19" s="37"/>
      <c r="D19" s="37"/>
      <c r="E19" s="37"/>
      <c r="F19" s="38">
        <f t="shared" si="1"/>
        <v>1</v>
      </c>
      <c r="G19" s="39">
        <f t="shared" si="4"/>
        <v>5</v>
      </c>
      <c r="H19" s="40" t="s">
        <v>49</v>
      </c>
      <c r="I19" s="35">
        <v>1.0</v>
      </c>
      <c r="J19" s="35"/>
      <c r="K19" s="35"/>
      <c r="L19" s="35"/>
      <c r="M19" s="29">
        <f t="shared" si="2"/>
        <v>1</v>
      </c>
      <c r="N19" s="30">
        <f t="shared" si="5"/>
        <v>6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AB19" s="79">
        <v>262.0</v>
      </c>
    </row>
    <row r="20" ht="24.0" customHeight="1">
      <c r="A20" s="31" t="s">
        <v>51</v>
      </c>
      <c r="B20" s="35">
        <v>0.0</v>
      </c>
      <c r="C20" s="35"/>
      <c r="D20" s="35"/>
      <c r="E20" s="35"/>
      <c r="F20" s="41">
        <f t="shared" si="1"/>
        <v>0</v>
      </c>
      <c r="G20" s="42"/>
      <c r="H20" s="31" t="s">
        <v>52</v>
      </c>
      <c r="I20" s="28">
        <v>1.0</v>
      </c>
      <c r="J20" s="28"/>
      <c r="K20" s="28"/>
      <c r="L20" s="28"/>
      <c r="M20" s="29">
        <f t="shared" si="2"/>
        <v>1</v>
      </c>
      <c r="N20" s="30">
        <f t="shared" si="5"/>
        <v>5</v>
      </c>
      <c r="O20" s="31" t="s">
        <v>53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AB20" s="79">
        <v>275.0</v>
      </c>
    </row>
    <row r="21" ht="24.0" customHeight="1">
      <c r="A21" s="31" t="s">
        <v>54</v>
      </c>
      <c r="B21" s="28">
        <v>1.0</v>
      </c>
      <c r="C21" s="28"/>
      <c r="D21" s="28"/>
      <c r="E21" s="28"/>
      <c r="F21" s="29">
        <f t="shared" si="1"/>
        <v>1</v>
      </c>
      <c r="G21" s="33"/>
      <c r="H21" s="40" t="s">
        <v>55</v>
      </c>
      <c r="I21" s="28">
        <v>2.0</v>
      </c>
      <c r="J21" s="28"/>
      <c r="K21" s="28"/>
      <c r="L21" s="28"/>
      <c r="M21" s="29">
        <f t="shared" si="2"/>
        <v>2</v>
      </c>
      <c r="N21" s="30">
        <f t="shared" si="5"/>
        <v>5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AB21" s="79">
        <v>276.0</v>
      </c>
    </row>
    <row r="22" ht="24.0" customHeight="1">
      <c r="A22" s="31" t="s">
        <v>57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58</v>
      </c>
      <c r="I22" s="37">
        <v>1.0</v>
      </c>
      <c r="J22" s="37"/>
      <c r="K22" s="37"/>
      <c r="L22" s="37"/>
      <c r="M22" s="29">
        <f t="shared" si="2"/>
        <v>1</v>
      </c>
      <c r="N22" s="39">
        <f t="shared" si="5"/>
        <v>5</v>
      </c>
      <c r="O22" s="31"/>
      <c r="P22" s="35"/>
      <c r="Q22" s="35"/>
      <c r="R22" s="35"/>
      <c r="S22" s="35"/>
      <c r="T22" s="41"/>
      <c r="U22" s="43"/>
      <c r="AB22" s="79"/>
    </row>
    <row r="23" ht="13.5" customHeight="1">
      <c r="A23" s="44" t="s">
        <v>59</v>
      </c>
      <c r="B23" s="45"/>
      <c r="C23" s="46">
        <v>36.0</v>
      </c>
      <c r="D23" s="13"/>
      <c r="E23" s="13"/>
      <c r="F23" s="22"/>
      <c r="G23" s="47">
        <f>MAX(G13:G19)</f>
        <v>7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7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6</v>
      </c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70</v>
      </c>
      <c r="G24" s="59"/>
      <c r="H24" s="54"/>
      <c r="I24" s="55"/>
      <c r="J24" s="56" t="s">
        <v>63</v>
      </c>
      <c r="K24" s="57"/>
      <c r="L24" s="57"/>
      <c r="M24" s="58" t="s">
        <v>71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51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54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57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22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25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28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31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34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37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40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49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" right="0.3937007874015748" top="0.25"/>
  <pageSetup scale="8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11.14"/>
    <col customWidth="1" min="3" max="3" width="4.29"/>
    <col customWidth="1" min="4" max="5" width="4.57"/>
    <col customWidth="1" min="6" max="6" width="6.14"/>
    <col customWidth="1" min="7" max="7" width="6.0"/>
    <col customWidth="1" min="8" max="8" width="6.57"/>
    <col customWidth="1" min="9" max="9" width="9.0"/>
    <col customWidth="1" min="10" max="10" width="4.29"/>
    <col customWidth="1" min="11" max="11" width="4.57"/>
    <col customWidth="1" min="12" max="12" width="3.71"/>
    <col customWidth="1" min="13" max="13" width="6.14"/>
    <col customWidth="1" min="14" max="14" width="6.0"/>
    <col customWidth="1" min="15" max="15" width="6.57"/>
    <col customWidth="1" min="16" max="16" width="10.0"/>
    <col customWidth="1" min="17" max="18" width="4.29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76 - CR 62</v>
      </c>
      <c r="E5" s="9"/>
      <c r="F5" s="9"/>
      <c r="G5" s="9"/>
      <c r="H5" s="9"/>
      <c r="I5" s="10" t="s">
        <v>6</v>
      </c>
      <c r="L5" s="11">
        <f>'G-1'!L5:N5</f>
        <v>7662</v>
      </c>
      <c r="M5" s="9"/>
      <c r="N5" s="9"/>
      <c r="O5" s="3"/>
      <c r="P5" s="10" t="s">
        <v>7</v>
      </c>
      <c r="S5" s="11" t="s">
        <v>72</v>
      </c>
      <c r="T5" s="9"/>
      <c r="U5" s="9"/>
    </row>
    <row r="6" ht="12.75" customHeight="1">
      <c r="A6" s="10" t="s">
        <v>9</v>
      </c>
      <c r="D6" s="12" t="s">
        <v>69</v>
      </c>
      <c r="E6" s="13"/>
      <c r="F6" s="13"/>
      <c r="G6" s="13"/>
      <c r="H6" s="13"/>
      <c r="I6" s="10" t="s">
        <v>11</v>
      </c>
      <c r="L6" s="14"/>
      <c r="M6" s="13"/>
      <c r="N6" s="13"/>
      <c r="O6" s="15"/>
      <c r="P6" s="10" t="s">
        <v>12</v>
      </c>
      <c r="S6" s="16">
        <f>'G-1'!S6:U6</f>
        <v>44062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4.0</v>
      </c>
      <c r="C10" s="28"/>
      <c r="D10" s="28"/>
      <c r="E10" s="28"/>
      <c r="F10" s="29">
        <f t="shared" ref="F10:F22" si="1">B10</f>
        <v>4</v>
      </c>
      <c r="G10" s="30"/>
      <c r="H10" s="31" t="s">
        <v>22</v>
      </c>
      <c r="I10" s="28">
        <v>0.0</v>
      </c>
      <c r="J10" s="28"/>
      <c r="K10" s="28"/>
      <c r="L10" s="28"/>
      <c r="M10" s="29">
        <f t="shared" ref="M10:M22" si="2">I10</f>
        <v>0</v>
      </c>
      <c r="N10" s="32">
        <f>F20+F21+F22+M10</f>
        <v>5</v>
      </c>
      <c r="O10" s="31" t="s">
        <v>23</v>
      </c>
      <c r="P10" s="28">
        <v>2.0</v>
      </c>
      <c r="Q10" s="28"/>
      <c r="R10" s="28"/>
      <c r="S10" s="28"/>
      <c r="T10" s="29">
        <f t="shared" ref="T10:T21" si="3">P10</f>
        <v>2</v>
      </c>
      <c r="U10" s="78"/>
      <c r="W10" s="4"/>
      <c r="X10" s="4"/>
      <c r="Y10" s="4" t="s">
        <v>73</v>
      </c>
      <c r="Z10" s="79">
        <v>803.5</v>
      </c>
      <c r="AA10" s="4"/>
      <c r="AB10" s="4"/>
    </row>
    <row r="11" ht="24.0" customHeight="1">
      <c r="A11" s="27" t="s">
        <v>24</v>
      </c>
      <c r="B11" s="28">
        <v>8.0</v>
      </c>
      <c r="C11" s="28"/>
      <c r="D11" s="28"/>
      <c r="E11" s="28"/>
      <c r="F11" s="29">
        <f t="shared" si="1"/>
        <v>8</v>
      </c>
      <c r="G11" s="30"/>
      <c r="H11" s="31" t="s">
        <v>25</v>
      </c>
      <c r="I11" s="28">
        <v>1.0</v>
      </c>
      <c r="J11" s="28"/>
      <c r="K11" s="28"/>
      <c r="L11" s="28"/>
      <c r="M11" s="29">
        <f t="shared" si="2"/>
        <v>1</v>
      </c>
      <c r="N11" s="32">
        <f>F21+F22+M10+M11</f>
        <v>5</v>
      </c>
      <c r="O11" s="31" t="s">
        <v>26</v>
      </c>
      <c r="P11" s="28">
        <v>2.0</v>
      </c>
      <c r="Q11" s="28"/>
      <c r="R11" s="28"/>
      <c r="S11" s="28"/>
      <c r="T11" s="29">
        <f t="shared" si="3"/>
        <v>2</v>
      </c>
      <c r="U11" s="30"/>
      <c r="W11" s="4"/>
      <c r="X11" s="4"/>
      <c r="Y11" s="4" t="s">
        <v>74</v>
      </c>
      <c r="Z11" s="79">
        <v>804.5</v>
      </c>
      <c r="AA11" s="4"/>
      <c r="AB11" s="4"/>
    </row>
    <row r="12" ht="24.0" customHeight="1">
      <c r="A12" s="27" t="s">
        <v>27</v>
      </c>
      <c r="B12" s="28">
        <v>3.0</v>
      </c>
      <c r="C12" s="28"/>
      <c r="D12" s="28"/>
      <c r="E12" s="28"/>
      <c r="F12" s="29">
        <f t="shared" si="1"/>
        <v>3</v>
      </c>
      <c r="G12" s="30"/>
      <c r="H12" s="31" t="s">
        <v>28</v>
      </c>
      <c r="I12" s="28">
        <v>2.0</v>
      </c>
      <c r="J12" s="28"/>
      <c r="K12" s="28"/>
      <c r="L12" s="28"/>
      <c r="M12" s="29">
        <f t="shared" si="2"/>
        <v>2</v>
      </c>
      <c r="N12" s="30">
        <f>F22+M10+M11+M12</f>
        <v>5</v>
      </c>
      <c r="O12" s="31" t="s">
        <v>29</v>
      </c>
      <c r="P12" s="28">
        <v>2.0</v>
      </c>
      <c r="Q12" s="28"/>
      <c r="R12" s="28"/>
      <c r="S12" s="28"/>
      <c r="T12" s="29">
        <f t="shared" si="3"/>
        <v>2</v>
      </c>
      <c r="U12" s="30"/>
      <c r="W12" s="4"/>
      <c r="X12" s="4"/>
      <c r="Y12" s="4" t="s">
        <v>75</v>
      </c>
      <c r="Z12" s="79">
        <v>810.0</v>
      </c>
      <c r="AA12" s="4"/>
      <c r="AB12" s="4"/>
    </row>
    <row r="13" ht="24.0" customHeight="1">
      <c r="A13" s="27" t="s">
        <v>30</v>
      </c>
      <c r="B13" s="28">
        <v>1.0</v>
      </c>
      <c r="C13" s="28"/>
      <c r="D13" s="28"/>
      <c r="E13" s="28"/>
      <c r="F13" s="29">
        <f t="shared" si="1"/>
        <v>1</v>
      </c>
      <c r="G13" s="30">
        <f t="shared" ref="G13:G19" si="4">F10+F11+F12+F13</f>
        <v>16</v>
      </c>
      <c r="H13" s="31" t="s">
        <v>31</v>
      </c>
      <c r="I13" s="28">
        <v>3.0</v>
      </c>
      <c r="J13" s="28"/>
      <c r="K13" s="28"/>
      <c r="L13" s="28"/>
      <c r="M13" s="29">
        <f t="shared" si="2"/>
        <v>3</v>
      </c>
      <c r="N13" s="30">
        <f t="shared" ref="N13:N22" si="5">M10+M11+M12+M13</f>
        <v>6</v>
      </c>
      <c r="O13" s="31" t="s">
        <v>32</v>
      </c>
      <c r="P13" s="28">
        <v>0.0</v>
      </c>
      <c r="Q13" s="28"/>
      <c r="R13" s="28"/>
      <c r="S13" s="28"/>
      <c r="T13" s="29">
        <f t="shared" si="3"/>
        <v>0</v>
      </c>
      <c r="U13" s="30">
        <f t="shared" ref="U13:U21" si="6">T10+T11+T12+T13</f>
        <v>6</v>
      </c>
      <c r="W13" s="4" t="s">
        <v>76</v>
      </c>
      <c r="X13" s="79">
        <v>917.0</v>
      </c>
      <c r="Y13" s="4" t="s">
        <v>71</v>
      </c>
      <c r="Z13" s="79">
        <v>810.5</v>
      </c>
      <c r="AA13" s="4" t="s">
        <v>66</v>
      </c>
      <c r="AB13" s="79">
        <v>0.0</v>
      </c>
    </row>
    <row r="14" ht="24.0" customHeight="1">
      <c r="A14" s="27" t="s">
        <v>33</v>
      </c>
      <c r="B14" s="28">
        <v>0.0</v>
      </c>
      <c r="C14" s="28"/>
      <c r="D14" s="28"/>
      <c r="E14" s="28"/>
      <c r="F14" s="29">
        <f t="shared" si="1"/>
        <v>0</v>
      </c>
      <c r="G14" s="30">
        <f t="shared" si="4"/>
        <v>12</v>
      </c>
      <c r="H14" s="31" t="s">
        <v>34</v>
      </c>
      <c r="I14" s="28">
        <v>2.0</v>
      </c>
      <c r="J14" s="28"/>
      <c r="K14" s="28"/>
      <c r="L14" s="28"/>
      <c r="M14" s="29">
        <f t="shared" si="2"/>
        <v>2</v>
      </c>
      <c r="N14" s="30">
        <f t="shared" si="5"/>
        <v>8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4</v>
      </c>
      <c r="W14" s="4" t="s">
        <v>77</v>
      </c>
      <c r="X14" s="79">
        <v>927.5</v>
      </c>
      <c r="Y14" s="4" t="s">
        <v>78</v>
      </c>
      <c r="Z14" s="79">
        <v>813.0</v>
      </c>
      <c r="AA14" s="4" t="s">
        <v>79</v>
      </c>
      <c r="AB14" s="79">
        <v>0.0</v>
      </c>
    </row>
    <row r="15" ht="24.0" customHeight="1">
      <c r="A15" s="27" t="s">
        <v>36</v>
      </c>
      <c r="B15" s="28">
        <v>2.0</v>
      </c>
      <c r="C15" s="28"/>
      <c r="D15" s="28"/>
      <c r="E15" s="28"/>
      <c r="F15" s="29">
        <f t="shared" si="1"/>
        <v>2</v>
      </c>
      <c r="G15" s="30">
        <f t="shared" si="4"/>
        <v>6</v>
      </c>
      <c r="H15" s="31" t="s">
        <v>37</v>
      </c>
      <c r="I15" s="28">
        <v>1.0</v>
      </c>
      <c r="J15" s="28"/>
      <c r="K15" s="28"/>
      <c r="L15" s="28"/>
      <c r="M15" s="29">
        <f t="shared" si="2"/>
        <v>1</v>
      </c>
      <c r="N15" s="30">
        <f t="shared" si="5"/>
        <v>8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2</v>
      </c>
      <c r="W15" s="4" t="s">
        <v>70</v>
      </c>
      <c r="X15" s="79">
        <v>941.5</v>
      </c>
      <c r="Y15" s="4" t="s">
        <v>80</v>
      </c>
      <c r="Z15" s="79">
        <v>813.5</v>
      </c>
      <c r="AA15" s="4" t="s">
        <v>81</v>
      </c>
      <c r="AB15" s="79">
        <v>0.0</v>
      </c>
    </row>
    <row r="16" ht="24.0" customHeight="1">
      <c r="A16" s="27" t="s">
        <v>39</v>
      </c>
      <c r="B16" s="28">
        <v>4.0</v>
      </c>
      <c r="C16" s="28"/>
      <c r="D16" s="28"/>
      <c r="E16" s="28"/>
      <c r="F16" s="29">
        <f t="shared" si="1"/>
        <v>4</v>
      </c>
      <c r="G16" s="30">
        <f t="shared" si="4"/>
        <v>7</v>
      </c>
      <c r="H16" s="31" t="s">
        <v>40</v>
      </c>
      <c r="I16" s="28">
        <v>2.0</v>
      </c>
      <c r="J16" s="28"/>
      <c r="K16" s="28"/>
      <c r="L16" s="28"/>
      <c r="M16" s="29">
        <f t="shared" si="2"/>
        <v>2</v>
      </c>
      <c r="N16" s="30">
        <f t="shared" si="5"/>
        <v>8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0</v>
      </c>
      <c r="W16" s="4" t="s">
        <v>82</v>
      </c>
      <c r="X16" s="79">
        <v>942.0</v>
      </c>
      <c r="Y16" s="4" t="s">
        <v>83</v>
      </c>
      <c r="Z16" s="79">
        <v>814.0</v>
      </c>
      <c r="AA16" s="4" t="s">
        <v>84</v>
      </c>
      <c r="AB16" s="79">
        <v>0.0</v>
      </c>
    </row>
    <row r="17" ht="24.0" customHeight="1">
      <c r="A17" s="27" t="s">
        <v>42</v>
      </c>
      <c r="B17" s="28">
        <v>1.0</v>
      </c>
      <c r="C17" s="28"/>
      <c r="D17" s="28"/>
      <c r="E17" s="28"/>
      <c r="F17" s="29">
        <f t="shared" si="1"/>
        <v>1</v>
      </c>
      <c r="G17" s="30">
        <f t="shared" si="4"/>
        <v>7</v>
      </c>
      <c r="H17" s="31" t="s">
        <v>43</v>
      </c>
      <c r="I17" s="28">
        <v>0.0</v>
      </c>
      <c r="J17" s="28"/>
      <c r="K17" s="28"/>
      <c r="L17" s="28"/>
      <c r="M17" s="29">
        <f t="shared" si="2"/>
        <v>0</v>
      </c>
      <c r="N17" s="30">
        <f t="shared" si="5"/>
        <v>5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85</v>
      </c>
      <c r="X17" s="79">
        <v>946.0</v>
      </c>
      <c r="Y17" s="4" t="s">
        <v>86</v>
      </c>
      <c r="Z17" s="79">
        <v>816.5</v>
      </c>
      <c r="AA17" s="4" t="s">
        <v>87</v>
      </c>
      <c r="AB17" s="79">
        <v>0.0</v>
      </c>
    </row>
    <row r="18" ht="24.0" customHeight="1">
      <c r="A18" s="27" t="s">
        <v>45</v>
      </c>
      <c r="B18" s="28">
        <v>1.0</v>
      </c>
      <c r="C18" s="28"/>
      <c r="D18" s="28"/>
      <c r="E18" s="28"/>
      <c r="F18" s="29">
        <f t="shared" si="1"/>
        <v>1</v>
      </c>
      <c r="G18" s="30">
        <f t="shared" si="4"/>
        <v>8</v>
      </c>
      <c r="H18" s="31" t="s">
        <v>46</v>
      </c>
      <c r="I18" s="28">
        <v>2.0</v>
      </c>
      <c r="J18" s="28"/>
      <c r="K18" s="28"/>
      <c r="L18" s="28"/>
      <c r="M18" s="29">
        <f t="shared" si="2"/>
        <v>2</v>
      </c>
      <c r="N18" s="30">
        <f t="shared" si="5"/>
        <v>5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88</v>
      </c>
      <c r="X18" s="79">
        <v>963.0</v>
      </c>
      <c r="Y18" s="4" t="s">
        <v>89</v>
      </c>
      <c r="Z18" s="79">
        <v>817.5</v>
      </c>
      <c r="AA18" s="4" t="s">
        <v>90</v>
      </c>
      <c r="AB18" s="79">
        <v>0.0</v>
      </c>
    </row>
    <row r="19" ht="24.0" customHeight="1">
      <c r="A19" s="36" t="s">
        <v>48</v>
      </c>
      <c r="B19" s="37">
        <v>0.0</v>
      </c>
      <c r="C19" s="37"/>
      <c r="D19" s="37"/>
      <c r="E19" s="37"/>
      <c r="F19" s="38">
        <f t="shared" si="1"/>
        <v>0</v>
      </c>
      <c r="G19" s="39">
        <f t="shared" si="4"/>
        <v>6</v>
      </c>
      <c r="H19" s="40" t="s">
        <v>49</v>
      </c>
      <c r="I19" s="35">
        <v>1.0</v>
      </c>
      <c r="J19" s="35"/>
      <c r="K19" s="35"/>
      <c r="L19" s="35"/>
      <c r="M19" s="29">
        <f t="shared" si="2"/>
        <v>1</v>
      </c>
      <c r="N19" s="30">
        <f t="shared" si="5"/>
        <v>5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64</v>
      </c>
      <c r="X19" s="79">
        <v>967.0</v>
      </c>
      <c r="Y19" s="4" t="s">
        <v>91</v>
      </c>
      <c r="Z19" s="79">
        <v>826.0</v>
      </c>
      <c r="AA19" s="4" t="s">
        <v>92</v>
      </c>
      <c r="AB19" s="79">
        <v>0.0</v>
      </c>
    </row>
    <row r="20" ht="24.0" customHeight="1">
      <c r="A20" s="31" t="s">
        <v>51</v>
      </c>
      <c r="B20" s="35">
        <v>1.0</v>
      </c>
      <c r="C20" s="35"/>
      <c r="D20" s="35"/>
      <c r="E20" s="35"/>
      <c r="F20" s="41">
        <f t="shared" si="1"/>
        <v>1</v>
      </c>
      <c r="G20" s="42"/>
      <c r="H20" s="31" t="s">
        <v>52</v>
      </c>
      <c r="I20" s="28">
        <v>0.0</v>
      </c>
      <c r="J20" s="28"/>
      <c r="K20" s="28"/>
      <c r="L20" s="28"/>
      <c r="M20" s="29">
        <f t="shared" si="2"/>
        <v>0</v>
      </c>
      <c r="N20" s="30">
        <f t="shared" si="5"/>
        <v>3</v>
      </c>
      <c r="O20" s="31" t="s">
        <v>53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65</v>
      </c>
      <c r="Z20" s="79">
        <v>830.0</v>
      </c>
      <c r="AA20" s="4" t="s">
        <v>93</v>
      </c>
      <c r="AB20" s="79">
        <v>0.0</v>
      </c>
    </row>
    <row r="21" ht="24.0" customHeight="1">
      <c r="A21" s="31" t="s">
        <v>54</v>
      </c>
      <c r="B21" s="28">
        <v>2.0</v>
      </c>
      <c r="C21" s="28"/>
      <c r="D21" s="28"/>
      <c r="E21" s="28"/>
      <c r="F21" s="29">
        <f t="shared" si="1"/>
        <v>2</v>
      </c>
      <c r="G21" s="33"/>
      <c r="H21" s="40" t="s">
        <v>55</v>
      </c>
      <c r="I21" s="28">
        <v>1.0</v>
      </c>
      <c r="J21" s="28"/>
      <c r="K21" s="28"/>
      <c r="L21" s="28"/>
      <c r="M21" s="29">
        <f t="shared" si="2"/>
        <v>1</v>
      </c>
      <c r="N21" s="30">
        <f t="shared" si="5"/>
        <v>4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94</v>
      </c>
      <c r="Z21" s="79">
        <v>839.5</v>
      </c>
      <c r="AA21" s="4" t="s">
        <v>95</v>
      </c>
      <c r="AB21" s="79">
        <v>0.0</v>
      </c>
    </row>
    <row r="22" ht="24.0" customHeight="1">
      <c r="A22" s="31" t="s">
        <v>57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58</v>
      </c>
      <c r="I22" s="37">
        <v>1.0</v>
      </c>
      <c r="J22" s="37"/>
      <c r="K22" s="37"/>
      <c r="L22" s="37"/>
      <c r="M22" s="29">
        <f t="shared" si="2"/>
        <v>1</v>
      </c>
      <c r="N22" s="39">
        <f t="shared" si="5"/>
        <v>3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96</v>
      </c>
      <c r="Z22" s="79">
        <v>845.5</v>
      </c>
      <c r="AA22" s="4"/>
      <c r="AB22" s="79"/>
    </row>
    <row r="23" ht="13.5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16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8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6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82</v>
      </c>
      <c r="G24" s="59"/>
      <c r="H24" s="54"/>
      <c r="I24" s="55"/>
      <c r="J24" s="56" t="s">
        <v>63</v>
      </c>
      <c r="K24" s="57"/>
      <c r="L24" s="57"/>
      <c r="M24" s="58" t="s">
        <v>78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W24" s="4"/>
      <c r="X24" s="4"/>
      <c r="Y24" s="80" t="s">
        <v>63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51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54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57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22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25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28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31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34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37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40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49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30708661417323" right="0.3937007874015748" top="0.2755905511811024"/>
  <pageSetup scale="88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9.43"/>
    <col customWidth="1" min="3" max="3" width="4.29"/>
    <col customWidth="1" min="4" max="5" width="4.57"/>
    <col customWidth="1" min="6" max="7" width="6.0"/>
    <col customWidth="1" min="8" max="8" width="6.57"/>
    <col customWidth="1" min="9" max="9" width="8.14"/>
    <col customWidth="1" min="10" max="10" width="4.29"/>
    <col customWidth="1" min="11" max="12" width="4.57"/>
    <col customWidth="1" min="13" max="13" width="5.86"/>
    <col customWidth="1" min="14" max="14" width="6.0"/>
    <col customWidth="1" min="15" max="15" width="6.29"/>
    <col customWidth="1" min="16" max="16" width="8.57"/>
    <col customWidth="1" min="17" max="17" width="4.29"/>
    <col customWidth="1" min="18" max="19" width="4.57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76 - CR 62</v>
      </c>
      <c r="E5" s="9"/>
      <c r="F5" s="9"/>
      <c r="G5" s="9"/>
      <c r="H5" s="9"/>
      <c r="I5" s="10" t="s">
        <v>6</v>
      </c>
      <c r="L5" s="11">
        <f>'G-1'!L5:N5</f>
        <v>7662</v>
      </c>
      <c r="M5" s="9"/>
      <c r="N5" s="9"/>
      <c r="O5" s="3"/>
      <c r="P5" s="10" t="s">
        <v>7</v>
      </c>
      <c r="S5" s="11" t="s">
        <v>97</v>
      </c>
      <c r="T5" s="9"/>
      <c r="U5" s="9"/>
    </row>
    <row r="6" ht="12.75" customHeight="1">
      <c r="A6" s="10" t="s">
        <v>9</v>
      </c>
      <c r="D6" s="12" t="s">
        <v>69</v>
      </c>
      <c r="E6" s="13"/>
      <c r="F6" s="13"/>
      <c r="G6" s="13"/>
      <c r="H6" s="13"/>
      <c r="I6" s="10" t="s">
        <v>11</v>
      </c>
      <c r="L6" s="14"/>
      <c r="M6" s="13"/>
      <c r="N6" s="13"/>
      <c r="O6" s="15"/>
      <c r="P6" s="10" t="s">
        <v>12</v>
      </c>
      <c r="S6" s="16">
        <f>'G-1'!S6:U6</f>
        <v>44062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5.0</v>
      </c>
      <c r="C10" s="28"/>
      <c r="D10" s="28"/>
      <c r="E10" s="28"/>
      <c r="F10" s="29">
        <f t="shared" ref="F10:F22" si="1">B10</f>
        <v>5</v>
      </c>
      <c r="G10" s="30"/>
      <c r="H10" s="31" t="s">
        <v>22</v>
      </c>
      <c r="I10" s="28">
        <v>2.0</v>
      </c>
      <c r="J10" s="28"/>
      <c r="K10" s="28"/>
      <c r="L10" s="28"/>
      <c r="M10" s="29">
        <f t="shared" ref="M10:M22" si="2">I10</f>
        <v>2</v>
      </c>
      <c r="N10" s="32">
        <f>F20+F21+F22+M10</f>
        <v>11</v>
      </c>
      <c r="O10" s="31" t="s">
        <v>23</v>
      </c>
      <c r="P10" s="28">
        <v>1.0</v>
      </c>
      <c r="Q10" s="28"/>
      <c r="R10" s="28"/>
      <c r="S10" s="28"/>
      <c r="T10" s="29">
        <f t="shared" ref="T10:T21" si="3">P10</f>
        <v>1</v>
      </c>
      <c r="U10" s="78"/>
      <c r="W10" s="4"/>
      <c r="X10" s="4"/>
      <c r="Y10" s="4" t="s">
        <v>94</v>
      </c>
      <c r="Z10" s="79">
        <v>929.5</v>
      </c>
      <c r="AA10" s="4"/>
      <c r="AB10" s="4"/>
    </row>
    <row r="11" ht="24.0" customHeight="1">
      <c r="A11" s="27" t="s">
        <v>24</v>
      </c>
      <c r="B11" s="28">
        <v>5.0</v>
      </c>
      <c r="C11" s="28"/>
      <c r="D11" s="28"/>
      <c r="E11" s="28"/>
      <c r="F11" s="29">
        <f t="shared" si="1"/>
        <v>5</v>
      </c>
      <c r="G11" s="30"/>
      <c r="H11" s="31" t="s">
        <v>25</v>
      </c>
      <c r="I11" s="28">
        <v>2.0</v>
      </c>
      <c r="J11" s="28"/>
      <c r="K11" s="28"/>
      <c r="L11" s="28"/>
      <c r="M11" s="29">
        <f t="shared" si="2"/>
        <v>2</v>
      </c>
      <c r="N11" s="32">
        <f>F21+F22+M10+M11</f>
        <v>10</v>
      </c>
      <c r="O11" s="31" t="s">
        <v>26</v>
      </c>
      <c r="P11" s="28">
        <v>0.0</v>
      </c>
      <c r="Q11" s="28"/>
      <c r="R11" s="28"/>
      <c r="S11" s="28"/>
      <c r="T11" s="29">
        <f t="shared" si="3"/>
        <v>0</v>
      </c>
      <c r="U11" s="30"/>
      <c r="W11" s="4"/>
      <c r="X11" s="4"/>
      <c r="Y11" s="4" t="s">
        <v>78</v>
      </c>
      <c r="Z11" s="79">
        <v>932.5</v>
      </c>
      <c r="AA11" s="4"/>
      <c r="AB11" s="4"/>
    </row>
    <row r="12" ht="24.0" customHeight="1">
      <c r="A12" s="27" t="s">
        <v>27</v>
      </c>
      <c r="B12" s="28">
        <v>4.0</v>
      </c>
      <c r="C12" s="28"/>
      <c r="D12" s="28"/>
      <c r="E12" s="28"/>
      <c r="F12" s="29">
        <f t="shared" si="1"/>
        <v>4</v>
      </c>
      <c r="G12" s="30"/>
      <c r="H12" s="31" t="s">
        <v>28</v>
      </c>
      <c r="I12" s="28">
        <v>2.0</v>
      </c>
      <c r="J12" s="28"/>
      <c r="K12" s="28"/>
      <c r="L12" s="28"/>
      <c r="M12" s="29">
        <f t="shared" si="2"/>
        <v>2</v>
      </c>
      <c r="N12" s="30">
        <f>F22+M10+M11+M12</f>
        <v>8</v>
      </c>
      <c r="O12" s="31" t="s">
        <v>29</v>
      </c>
      <c r="P12" s="28">
        <v>1.0</v>
      </c>
      <c r="Q12" s="28"/>
      <c r="R12" s="28"/>
      <c r="S12" s="28"/>
      <c r="T12" s="29">
        <f t="shared" si="3"/>
        <v>1</v>
      </c>
      <c r="U12" s="30"/>
      <c r="W12" s="4"/>
      <c r="X12" s="4"/>
      <c r="Y12" s="4" t="s">
        <v>71</v>
      </c>
      <c r="Z12" s="79">
        <v>944.5</v>
      </c>
      <c r="AA12" s="4"/>
      <c r="AB12" s="4"/>
    </row>
    <row r="13" ht="24.0" customHeight="1">
      <c r="A13" s="27" t="s">
        <v>30</v>
      </c>
      <c r="B13" s="28">
        <v>6.0</v>
      </c>
      <c r="C13" s="28"/>
      <c r="D13" s="28"/>
      <c r="E13" s="28"/>
      <c r="F13" s="29">
        <f t="shared" si="1"/>
        <v>6</v>
      </c>
      <c r="G13" s="30">
        <f t="shared" ref="G13:G19" si="4">F10+F11+F12+F13</f>
        <v>20</v>
      </c>
      <c r="H13" s="31" t="s">
        <v>31</v>
      </c>
      <c r="I13" s="28">
        <v>1.0</v>
      </c>
      <c r="J13" s="28"/>
      <c r="K13" s="28"/>
      <c r="L13" s="28"/>
      <c r="M13" s="29">
        <f t="shared" si="2"/>
        <v>1</v>
      </c>
      <c r="N13" s="30">
        <f t="shared" ref="N13:N22" si="5">M10+M11+M12+M13</f>
        <v>7</v>
      </c>
      <c r="O13" s="31" t="s">
        <v>32</v>
      </c>
      <c r="P13" s="28">
        <v>2.0</v>
      </c>
      <c r="Q13" s="28"/>
      <c r="R13" s="28"/>
      <c r="S13" s="28"/>
      <c r="T13" s="29">
        <f t="shared" si="3"/>
        <v>2</v>
      </c>
      <c r="U13" s="30">
        <f t="shared" ref="U13:U21" si="6">T10+T11+T12+T13</f>
        <v>4</v>
      </c>
      <c r="W13" s="4" t="s">
        <v>64</v>
      </c>
      <c r="X13" s="79">
        <v>1077.5</v>
      </c>
      <c r="Y13" s="4" t="s">
        <v>80</v>
      </c>
      <c r="Z13" s="79">
        <v>950.0</v>
      </c>
      <c r="AA13" s="4" t="s">
        <v>66</v>
      </c>
      <c r="AB13" s="79">
        <v>0.0</v>
      </c>
    </row>
    <row r="14" ht="24.0" customHeight="1">
      <c r="A14" s="27" t="s">
        <v>33</v>
      </c>
      <c r="B14" s="28">
        <v>2.0</v>
      </c>
      <c r="C14" s="28"/>
      <c r="D14" s="28"/>
      <c r="E14" s="28"/>
      <c r="F14" s="29">
        <f t="shared" si="1"/>
        <v>2</v>
      </c>
      <c r="G14" s="30">
        <f t="shared" si="4"/>
        <v>17</v>
      </c>
      <c r="H14" s="31" t="s">
        <v>34</v>
      </c>
      <c r="I14" s="28">
        <v>0.0</v>
      </c>
      <c r="J14" s="28"/>
      <c r="K14" s="28"/>
      <c r="L14" s="28"/>
      <c r="M14" s="29">
        <f t="shared" si="2"/>
        <v>0</v>
      </c>
      <c r="N14" s="30">
        <f t="shared" si="5"/>
        <v>5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3</v>
      </c>
      <c r="W14" s="4" t="s">
        <v>88</v>
      </c>
      <c r="X14" s="79">
        <v>1084.0</v>
      </c>
      <c r="Y14" s="4" t="s">
        <v>89</v>
      </c>
      <c r="Z14" s="79">
        <v>986.0</v>
      </c>
      <c r="AA14" s="4" t="s">
        <v>79</v>
      </c>
      <c r="AB14" s="79">
        <v>0.0</v>
      </c>
    </row>
    <row r="15" ht="24.0" customHeight="1">
      <c r="A15" s="27" t="s">
        <v>36</v>
      </c>
      <c r="B15" s="28">
        <v>4.0</v>
      </c>
      <c r="C15" s="28"/>
      <c r="D15" s="28"/>
      <c r="E15" s="28"/>
      <c r="F15" s="29">
        <f t="shared" si="1"/>
        <v>4</v>
      </c>
      <c r="G15" s="30">
        <f t="shared" si="4"/>
        <v>16</v>
      </c>
      <c r="H15" s="31" t="s">
        <v>37</v>
      </c>
      <c r="I15" s="28">
        <v>2.0</v>
      </c>
      <c r="J15" s="28"/>
      <c r="K15" s="28"/>
      <c r="L15" s="28"/>
      <c r="M15" s="29">
        <f t="shared" si="2"/>
        <v>2</v>
      </c>
      <c r="N15" s="30">
        <f t="shared" si="5"/>
        <v>5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3</v>
      </c>
      <c r="W15" s="4" t="s">
        <v>77</v>
      </c>
      <c r="X15" s="79">
        <v>1088.0</v>
      </c>
      <c r="Y15" s="4" t="s">
        <v>73</v>
      </c>
      <c r="Z15" s="79">
        <v>1007.0</v>
      </c>
      <c r="AA15" s="4" t="s">
        <v>81</v>
      </c>
      <c r="AB15" s="79">
        <v>0.0</v>
      </c>
    </row>
    <row r="16" ht="24.0" customHeight="1">
      <c r="A16" s="27" t="s">
        <v>39</v>
      </c>
      <c r="B16" s="28">
        <v>1.0</v>
      </c>
      <c r="C16" s="28"/>
      <c r="D16" s="28"/>
      <c r="E16" s="28"/>
      <c r="F16" s="29">
        <f t="shared" si="1"/>
        <v>1</v>
      </c>
      <c r="G16" s="30">
        <f t="shared" si="4"/>
        <v>13</v>
      </c>
      <c r="H16" s="31" t="s">
        <v>40</v>
      </c>
      <c r="I16" s="28">
        <v>1.0</v>
      </c>
      <c r="J16" s="28"/>
      <c r="K16" s="28"/>
      <c r="L16" s="28"/>
      <c r="M16" s="29">
        <f t="shared" si="2"/>
        <v>1</v>
      </c>
      <c r="N16" s="30">
        <f t="shared" si="5"/>
        <v>4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2</v>
      </c>
      <c r="W16" s="4" t="s">
        <v>85</v>
      </c>
      <c r="X16" s="79">
        <v>1121.5</v>
      </c>
      <c r="Y16" s="4" t="s">
        <v>86</v>
      </c>
      <c r="Z16" s="79">
        <v>1015.5</v>
      </c>
      <c r="AA16" s="4" t="s">
        <v>84</v>
      </c>
      <c r="AB16" s="79">
        <v>0.0</v>
      </c>
    </row>
    <row r="17" ht="24.0" customHeight="1">
      <c r="A17" s="27" t="s">
        <v>42</v>
      </c>
      <c r="B17" s="28">
        <v>6.0</v>
      </c>
      <c r="C17" s="28"/>
      <c r="D17" s="28"/>
      <c r="E17" s="28"/>
      <c r="F17" s="29">
        <f t="shared" si="1"/>
        <v>6</v>
      </c>
      <c r="G17" s="30">
        <f t="shared" si="4"/>
        <v>13</v>
      </c>
      <c r="H17" s="31" t="s">
        <v>43</v>
      </c>
      <c r="I17" s="28">
        <v>1.0</v>
      </c>
      <c r="J17" s="28"/>
      <c r="K17" s="28"/>
      <c r="L17" s="28"/>
      <c r="M17" s="29">
        <f t="shared" si="2"/>
        <v>1</v>
      </c>
      <c r="N17" s="30">
        <f t="shared" si="5"/>
        <v>4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76</v>
      </c>
      <c r="X17" s="79">
        <v>1162.5</v>
      </c>
      <c r="Y17" s="4" t="s">
        <v>75</v>
      </c>
      <c r="Z17" s="79">
        <v>1028.5</v>
      </c>
      <c r="AA17" s="4" t="s">
        <v>87</v>
      </c>
      <c r="AB17" s="79">
        <v>0.0</v>
      </c>
    </row>
    <row r="18" ht="24.0" customHeight="1">
      <c r="A18" s="27" t="s">
        <v>45</v>
      </c>
      <c r="B18" s="28">
        <v>3.0</v>
      </c>
      <c r="C18" s="28"/>
      <c r="D18" s="28"/>
      <c r="E18" s="28"/>
      <c r="F18" s="29">
        <f t="shared" si="1"/>
        <v>3</v>
      </c>
      <c r="G18" s="30">
        <f t="shared" si="4"/>
        <v>14</v>
      </c>
      <c r="H18" s="31" t="s">
        <v>46</v>
      </c>
      <c r="I18" s="28">
        <v>1.0</v>
      </c>
      <c r="J18" s="28"/>
      <c r="K18" s="28"/>
      <c r="L18" s="28"/>
      <c r="M18" s="29">
        <f t="shared" si="2"/>
        <v>1</v>
      </c>
      <c r="N18" s="30">
        <f t="shared" si="5"/>
        <v>5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70</v>
      </c>
      <c r="X18" s="79">
        <v>1171.0</v>
      </c>
      <c r="Y18" s="4" t="s">
        <v>96</v>
      </c>
      <c r="Z18" s="79">
        <v>1031.0</v>
      </c>
      <c r="AA18" s="4" t="s">
        <v>90</v>
      </c>
      <c r="AB18" s="79">
        <v>0.0</v>
      </c>
    </row>
    <row r="19" ht="24.0" customHeight="1">
      <c r="A19" s="36" t="s">
        <v>48</v>
      </c>
      <c r="B19" s="37">
        <v>2.0</v>
      </c>
      <c r="C19" s="37"/>
      <c r="D19" s="37"/>
      <c r="E19" s="37"/>
      <c r="F19" s="38">
        <f t="shared" si="1"/>
        <v>2</v>
      </c>
      <c r="G19" s="39">
        <f t="shared" si="4"/>
        <v>12</v>
      </c>
      <c r="H19" s="40" t="s">
        <v>49</v>
      </c>
      <c r="I19" s="35">
        <v>2.0</v>
      </c>
      <c r="J19" s="35"/>
      <c r="K19" s="35"/>
      <c r="L19" s="35"/>
      <c r="M19" s="29">
        <f t="shared" si="2"/>
        <v>2</v>
      </c>
      <c r="N19" s="30">
        <f t="shared" si="5"/>
        <v>5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82</v>
      </c>
      <c r="X19" s="79">
        <v>1205.5</v>
      </c>
      <c r="Y19" s="4" t="s">
        <v>91</v>
      </c>
      <c r="Z19" s="79">
        <v>1036.5</v>
      </c>
      <c r="AA19" s="4" t="s">
        <v>92</v>
      </c>
      <c r="AB19" s="79">
        <v>0.0</v>
      </c>
    </row>
    <row r="20" ht="24.0" customHeight="1">
      <c r="A20" s="31" t="s">
        <v>51</v>
      </c>
      <c r="B20" s="35">
        <v>3.0</v>
      </c>
      <c r="C20" s="35"/>
      <c r="D20" s="35"/>
      <c r="E20" s="35"/>
      <c r="F20" s="41">
        <f t="shared" si="1"/>
        <v>3</v>
      </c>
      <c r="G20" s="42"/>
      <c r="H20" s="31" t="s">
        <v>52</v>
      </c>
      <c r="I20" s="28">
        <v>1.0</v>
      </c>
      <c r="J20" s="28"/>
      <c r="K20" s="28"/>
      <c r="L20" s="28"/>
      <c r="M20" s="29">
        <f t="shared" si="2"/>
        <v>1</v>
      </c>
      <c r="N20" s="30">
        <f t="shared" si="5"/>
        <v>5</v>
      </c>
      <c r="O20" s="31" t="s">
        <v>53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65</v>
      </c>
      <c r="Z20" s="79">
        <v>1058.5</v>
      </c>
      <c r="AA20" s="4" t="s">
        <v>93</v>
      </c>
      <c r="AB20" s="79">
        <v>0.0</v>
      </c>
    </row>
    <row r="21" ht="24.0" customHeight="1">
      <c r="A21" s="31" t="s">
        <v>54</v>
      </c>
      <c r="B21" s="28">
        <v>4.0</v>
      </c>
      <c r="C21" s="28"/>
      <c r="D21" s="28"/>
      <c r="E21" s="28"/>
      <c r="F21" s="29">
        <f t="shared" si="1"/>
        <v>4</v>
      </c>
      <c r="G21" s="33"/>
      <c r="H21" s="40" t="s">
        <v>55</v>
      </c>
      <c r="I21" s="28">
        <v>1.0</v>
      </c>
      <c r="J21" s="28"/>
      <c r="K21" s="28"/>
      <c r="L21" s="28"/>
      <c r="M21" s="29">
        <f t="shared" si="2"/>
        <v>1</v>
      </c>
      <c r="N21" s="30">
        <f t="shared" si="5"/>
        <v>5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74</v>
      </c>
      <c r="Z21" s="79">
        <v>1091.5</v>
      </c>
      <c r="AA21" s="4" t="s">
        <v>95</v>
      </c>
      <c r="AB21" s="79">
        <v>0.0</v>
      </c>
    </row>
    <row r="22" ht="24.0" customHeight="1">
      <c r="A22" s="31" t="s">
        <v>57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58</v>
      </c>
      <c r="I22" s="37">
        <v>1.0</v>
      </c>
      <c r="J22" s="37"/>
      <c r="K22" s="37"/>
      <c r="L22" s="37"/>
      <c r="M22" s="29">
        <f t="shared" si="2"/>
        <v>1</v>
      </c>
      <c r="N22" s="39">
        <f t="shared" si="5"/>
        <v>5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83</v>
      </c>
      <c r="Z22" s="79">
        <v>1132.0</v>
      </c>
      <c r="AA22" s="4"/>
      <c r="AB22" s="79"/>
    </row>
    <row r="23" ht="13.5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20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11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4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82</v>
      </c>
      <c r="G24" s="59"/>
      <c r="H24" s="54"/>
      <c r="I24" s="55"/>
      <c r="J24" s="56" t="s">
        <v>63</v>
      </c>
      <c r="K24" s="57"/>
      <c r="L24" s="57"/>
      <c r="M24" s="58" t="s">
        <v>75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W24" s="4"/>
      <c r="X24" s="4"/>
      <c r="Y24" s="80" t="s">
        <v>63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51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54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57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22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25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28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31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34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37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40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49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5" right="0.3937007874015748" top="0.27"/>
  <pageSetup scale="88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5" width="4.57"/>
    <col customWidth="1" min="6" max="7" width="6.0"/>
    <col customWidth="1" min="8" max="8" width="6.43"/>
    <col customWidth="1" min="9" max="10" width="4.29"/>
    <col customWidth="1" min="11" max="12" width="4.57"/>
    <col customWidth="1" min="13" max="13" width="6.14"/>
    <col customWidth="1" min="14" max="14" width="6.0"/>
    <col customWidth="1" min="15" max="15" width="6.43"/>
    <col customWidth="1" min="16" max="16" width="4.29"/>
    <col customWidth="1" min="17" max="17" width="5.29"/>
    <col customWidth="1" min="18" max="18" width="4.57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  <c r="S2" s="3"/>
      <c r="T2" s="3"/>
      <c r="U2" s="3"/>
    </row>
    <row r="3" ht="15.75" customHeight="1">
      <c r="A3" s="5" t="s">
        <v>98</v>
      </c>
    </row>
    <row r="4" ht="7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7" t="s">
        <v>2</v>
      </c>
      <c r="D5" s="6"/>
      <c r="E5" s="8" t="str">
        <f>'G-1'!E4:H4</f>
        <v>DE OBRA</v>
      </c>
      <c r="F5" s="9"/>
      <c r="G5" s="9"/>
      <c r="H5" s="9"/>
      <c r="I5" s="6"/>
      <c r="J5" s="6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2.75" customHeight="1">
      <c r="A6" s="10" t="s">
        <v>4</v>
      </c>
      <c r="D6" s="8" t="str">
        <f>'G-1'!D5:H5</f>
        <v>CL 76 - CR 62</v>
      </c>
      <c r="E6" s="9"/>
      <c r="F6" s="9"/>
      <c r="G6" s="9"/>
      <c r="H6" s="9"/>
      <c r="I6" s="10" t="s">
        <v>6</v>
      </c>
      <c r="L6" s="11">
        <f>'G-1'!L5:N5</f>
        <v>7662</v>
      </c>
      <c r="M6" s="9"/>
      <c r="N6" s="9"/>
      <c r="O6" s="3"/>
      <c r="P6" s="10" t="s">
        <v>12</v>
      </c>
      <c r="S6" s="81">
        <f>'G-1'!S6:U6</f>
        <v>44062</v>
      </c>
      <c r="T6" s="9"/>
      <c r="U6" s="9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99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6" t="s">
        <v>99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6" t="s">
        <v>99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f>'G-1'!B10+'G-2'!B10+'G-3'!B10+'G-4'!B10</f>
        <v>13</v>
      </c>
      <c r="C10" s="28">
        <f>'G-1'!C10+'G-2'!C10+'G-3'!C10+'G-4'!C10</f>
        <v>0</v>
      </c>
      <c r="D10" s="28">
        <f>'G-1'!D10+'G-2'!D10+'G-3'!D10+'G-4'!D10</f>
        <v>0</v>
      </c>
      <c r="E10" s="28">
        <f>'G-1'!E10+'G-2'!E10+'G-3'!E10+'G-4'!E10</f>
        <v>0</v>
      </c>
      <c r="F10" s="29">
        <f t="shared" ref="F10:F22" si="1">B10*0.5+C10*1+D10*2+E10*2.5</f>
        <v>6.5</v>
      </c>
      <c r="G10" s="30"/>
      <c r="H10" s="31" t="s">
        <v>22</v>
      </c>
      <c r="I10" s="28">
        <f>'G-1'!I10+'G-2'!I10+'G-3'!I10+'G-4'!I10</f>
        <v>5</v>
      </c>
      <c r="J10" s="28">
        <f>'G-1'!J10+'G-2'!J10+'G-3'!J10+'G-4'!J10</f>
        <v>0</v>
      </c>
      <c r="K10" s="28">
        <f>'G-1'!K10+'G-2'!K10+'G-3'!K10+'G-4'!K10</f>
        <v>0</v>
      </c>
      <c r="L10" s="28">
        <f>'G-1'!L10+'G-2'!L10+'G-3'!L10+'G-4'!L10</f>
        <v>0</v>
      </c>
      <c r="M10" s="29">
        <f t="shared" ref="M10:M22" si="2">I10*0.5+J10*1+K10*2+L10*2.5</f>
        <v>2.5</v>
      </c>
      <c r="N10" s="32">
        <f>F20+F21+F22+M10</f>
        <v>15.5</v>
      </c>
      <c r="O10" s="31" t="s">
        <v>23</v>
      </c>
      <c r="P10" s="28">
        <f>'G-1'!P10+'G-2'!P10+'G-3'!P10+'G-4'!P10</f>
        <v>6</v>
      </c>
      <c r="Q10" s="28">
        <f>'G-1'!Q10+'G-2'!Q10+'G-3'!Q10+'G-4'!Q10</f>
        <v>0</v>
      </c>
      <c r="R10" s="28">
        <f>'G-1'!R10+'G-2'!R10+'G-3'!R10+'G-4'!R10</f>
        <v>0</v>
      </c>
      <c r="S10" s="28">
        <f>'G-1'!S10+'G-2'!S10+'G-3'!S10+'G-4'!S10</f>
        <v>0</v>
      </c>
      <c r="T10" s="29">
        <f t="shared" ref="T10:T21" si="3">P10*0.5+Q10*1+R10*2+S10*2.5</f>
        <v>3</v>
      </c>
      <c r="U10" s="78"/>
      <c r="W10" s="4"/>
      <c r="X10" s="4"/>
      <c r="Y10" s="4" t="s">
        <v>78</v>
      </c>
      <c r="Z10" s="79">
        <v>1745.5</v>
      </c>
      <c r="AA10" s="4"/>
      <c r="AB10" s="4"/>
    </row>
    <row r="11" ht="24.0" customHeight="1">
      <c r="A11" s="27" t="s">
        <v>24</v>
      </c>
      <c r="B11" s="28">
        <f>'G-1'!B11+'G-2'!B11+'G-3'!B11+'G-4'!B11</f>
        <v>17</v>
      </c>
      <c r="C11" s="28">
        <f>'G-1'!C11+'G-2'!C11+'G-3'!C11+'G-4'!C11</f>
        <v>0</v>
      </c>
      <c r="D11" s="28">
        <f>'G-1'!D11+'G-2'!D11+'G-3'!D11+'G-4'!D11</f>
        <v>0</v>
      </c>
      <c r="E11" s="28">
        <f>'G-1'!E11+'G-2'!E11+'G-3'!E11+'G-4'!E11</f>
        <v>0</v>
      </c>
      <c r="F11" s="29">
        <f t="shared" si="1"/>
        <v>8.5</v>
      </c>
      <c r="G11" s="30"/>
      <c r="H11" s="31" t="s">
        <v>25</v>
      </c>
      <c r="I11" s="28">
        <f>'G-1'!I11+'G-2'!I11+'G-3'!I11+'G-4'!I11</f>
        <v>6</v>
      </c>
      <c r="J11" s="28">
        <f>'G-1'!J11+'G-2'!J11+'G-3'!J11+'G-4'!J11</f>
        <v>0</v>
      </c>
      <c r="K11" s="28">
        <f>'G-1'!K11+'G-2'!K11+'G-3'!K11+'G-4'!K11</f>
        <v>0</v>
      </c>
      <c r="L11" s="28">
        <f>'G-1'!L11+'G-2'!L11+'G-3'!L11+'G-4'!L11</f>
        <v>0</v>
      </c>
      <c r="M11" s="29">
        <f t="shared" si="2"/>
        <v>3</v>
      </c>
      <c r="N11" s="32">
        <f>F21+F22+M10+M11</f>
        <v>14.5</v>
      </c>
      <c r="O11" s="31" t="s">
        <v>26</v>
      </c>
      <c r="P11" s="28">
        <f>'G-1'!P11+'G-2'!P11+'G-3'!P11+'G-4'!P11</f>
        <v>8</v>
      </c>
      <c r="Q11" s="28">
        <f>'G-1'!Q11+'G-2'!Q11+'G-3'!Q11+'G-4'!Q11</f>
        <v>0</v>
      </c>
      <c r="R11" s="28">
        <f>'G-1'!R11+'G-2'!R11+'G-3'!R11+'G-4'!R11</f>
        <v>0</v>
      </c>
      <c r="S11" s="28">
        <f>'G-1'!S11+'G-2'!S11+'G-3'!S11+'G-4'!S11</f>
        <v>0</v>
      </c>
      <c r="T11" s="29">
        <f t="shared" si="3"/>
        <v>4</v>
      </c>
      <c r="U11" s="30"/>
      <c r="W11" s="4"/>
      <c r="X11" s="4"/>
      <c r="Y11" s="4" t="s">
        <v>71</v>
      </c>
      <c r="Z11" s="79">
        <v>1755.0</v>
      </c>
      <c r="AA11" s="4"/>
      <c r="AB11" s="4"/>
    </row>
    <row r="12" ht="24.0" customHeight="1">
      <c r="A12" s="27" t="s">
        <v>27</v>
      </c>
      <c r="B12" s="28">
        <f>'G-1'!B12+'G-2'!B12+'G-3'!B12+'G-4'!B12</f>
        <v>15</v>
      </c>
      <c r="C12" s="28">
        <f>'G-1'!C12+'G-2'!C12+'G-3'!C12+'G-4'!C12</f>
        <v>0</v>
      </c>
      <c r="D12" s="28">
        <f>'G-1'!D12+'G-2'!D12+'G-3'!D12+'G-4'!D12</f>
        <v>0</v>
      </c>
      <c r="E12" s="28">
        <f>'G-1'!E12+'G-2'!E12+'G-3'!E12+'G-4'!E12</f>
        <v>0</v>
      </c>
      <c r="F12" s="29">
        <f t="shared" si="1"/>
        <v>7.5</v>
      </c>
      <c r="G12" s="30"/>
      <c r="H12" s="31" t="s">
        <v>28</v>
      </c>
      <c r="I12" s="28">
        <f>'G-1'!I12+'G-2'!I12+'G-3'!I12+'G-4'!I12</f>
        <v>7</v>
      </c>
      <c r="J12" s="28">
        <f>'G-1'!J12+'G-2'!J12+'G-3'!J12+'G-4'!J12</f>
        <v>0</v>
      </c>
      <c r="K12" s="28">
        <f>'G-1'!K12+'G-2'!K12+'G-3'!K12+'G-4'!K12</f>
        <v>0</v>
      </c>
      <c r="L12" s="28">
        <f>'G-1'!L12+'G-2'!L12+'G-3'!L12+'G-4'!L12</f>
        <v>0</v>
      </c>
      <c r="M12" s="29">
        <f t="shared" si="2"/>
        <v>3.5</v>
      </c>
      <c r="N12" s="30">
        <f>F22+M10+M11+M12</f>
        <v>13</v>
      </c>
      <c r="O12" s="31" t="s">
        <v>29</v>
      </c>
      <c r="P12" s="28">
        <f>'G-1'!P12+'G-2'!P12+'G-3'!P12+'G-4'!P12</f>
        <v>13</v>
      </c>
      <c r="Q12" s="28">
        <f>'G-1'!Q12+'G-2'!Q12+'G-3'!Q12+'G-4'!Q12</f>
        <v>0</v>
      </c>
      <c r="R12" s="28">
        <f>'G-1'!R12+'G-2'!R12+'G-3'!R12+'G-4'!R12</f>
        <v>0</v>
      </c>
      <c r="S12" s="28">
        <f>'G-1'!S12+'G-2'!S12+'G-3'!S12+'G-4'!S12</f>
        <v>0</v>
      </c>
      <c r="T12" s="29">
        <f t="shared" si="3"/>
        <v>6.5</v>
      </c>
      <c r="U12" s="30"/>
      <c r="W12" s="4"/>
      <c r="X12" s="4"/>
      <c r="Y12" s="4" t="s">
        <v>80</v>
      </c>
      <c r="Z12" s="79">
        <v>1763.5</v>
      </c>
      <c r="AA12" s="4"/>
      <c r="AB12" s="4"/>
    </row>
    <row r="13" ht="24.0" customHeight="1">
      <c r="A13" s="27" t="s">
        <v>30</v>
      </c>
      <c r="B13" s="28">
        <f>'G-1'!B13+'G-2'!B13+'G-3'!B13+'G-4'!B13</f>
        <v>11</v>
      </c>
      <c r="C13" s="28">
        <f>'G-1'!C13+'G-2'!C13+'G-3'!C13+'G-4'!C13</f>
        <v>0</v>
      </c>
      <c r="D13" s="28">
        <f>'G-1'!D13+'G-2'!D13+'G-3'!D13+'G-4'!D13</f>
        <v>0</v>
      </c>
      <c r="E13" s="28">
        <f>'G-1'!E13+'G-2'!E13+'G-3'!E13+'G-4'!E13</f>
        <v>0</v>
      </c>
      <c r="F13" s="29">
        <f t="shared" si="1"/>
        <v>5.5</v>
      </c>
      <c r="G13" s="30">
        <f t="shared" ref="G13:G19" si="4">F10+F11+F12+F13</f>
        <v>28</v>
      </c>
      <c r="H13" s="31" t="s">
        <v>31</v>
      </c>
      <c r="I13" s="28">
        <f>'G-1'!I13+'G-2'!I13+'G-3'!I13+'G-4'!I13</f>
        <v>8</v>
      </c>
      <c r="J13" s="28">
        <f>'G-1'!J13+'G-2'!J13+'G-3'!J13+'G-4'!J13</f>
        <v>0</v>
      </c>
      <c r="K13" s="28">
        <f>'G-1'!K13+'G-2'!K13+'G-3'!K13+'G-4'!K13</f>
        <v>0</v>
      </c>
      <c r="L13" s="28">
        <f>'G-1'!L13+'G-2'!L13+'G-3'!L13+'G-4'!L13</f>
        <v>0</v>
      </c>
      <c r="M13" s="29">
        <f t="shared" si="2"/>
        <v>4</v>
      </c>
      <c r="N13" s="30">
        <f t="shared" ref="N13:N22" si="5">M10+M11+M12+M13</f>
        <v>13</v>
      </c>
      <c r="O13" s="31" t="s">
        <v>32</v>
      </c>
      <c r="P13" s="28">
        <f>'G-1'!P13+'G-2'!P13+'G-3'!P13+'G-4'!P13</f>
        <v>10</v>
      </c>
      <c r="Q13" s="28">
        <f>'G-1'!Q13+'G-2'!Q13+'G-3'!Q13+'G-4'!Q13</f>
        <v>0</v>
      </c>
      <c r="R13" s="28">
        <f>'G-1'!R13+'G-2'!R13+'G-3'!R13+'G-4'!R13</f>
        <v>0</v>
      </c>
      <c r="S13" s="28">
        <f>'G-1'!S13+'G-2'!S13+'G-3'!S13+'G-4'!S13</f>
        <v>0</v>
      </c>
      <c r="T13" s="29">
        <f t="shared" si="3"/>
        <v>5</v>
      </c>
      <c r="U13" s="30">
        <f t="shared" ref="U13:U21" si="6">T10+T11+T12+T13</f>
        <v>18.5</v>
      </c>
      <c r="W13" s="4" t="s">
        <v>77</v>
      </c>
      <c r="X13" s="79">
        <v>2015.5</v>
      </c>
      <c r="Y13" s="4" t="s">
        <v>94</v>
      </c>
      <c r="Z13" s="79">
        <v>1769.0</v>
      </c>
      <c r="AA13" s="4" t="s">
        <v>66</v>
      </c>
      <c r="AB13" s="79">
        <v>0.0</v>
      </c>
    </row>
    <row r="14" ht="24.0" customHeight="1">
      <c r="A14" s="27" t="s">
        <v>33</v>
      </c>
      <c r="B14" s="28">
        <f>'G-1'!B14+'G-2'!B14+'G-3'!B14+'G-4'!B14</f>
        <v>9</v>
      </c>
      <c r="C14" s="28">
        <f>'G-1'!C14+'G-2'!C14+'G-3'!C14+'G-4'!C14</f>
        <v>0</v>
      </c>
      <c r="D14" s="28">
        <f>'G-1'!D14+'G-2'!D14+'G-3'!D14+'G-4'!D14</f>
        <v>0</v>
      </c>
      <c r="E14" s="28">
        <f>'G-1'!E14+'G-2'!E14+'G-3'!E14+'G-4'!E14</f>
        <v>0</v>
      </c>
      <c r="F14" s="29">
        <f t="shared" si="1"/>
        <v>4.5</v>
      </c>
      <c r="G14" s="30">
        <f t="shared" si="4"/>
        <v>26</v>
      </c>
      <c r="H14" s="31" t="s">
        <v>34</v>
      </c>
      <c r="I14" s="28">
        <f>'G-1'!I14+'G-2'!I14+'G-3'!I14+'G-4'!I14</f>
        <v>5</v>
      </c>
      <c r="J14" s="28">
        <f>'G-1'!J14+'G-2'!J14+'G-3'!J14+'G-4'!J14</f>
        <v>0</v>
      </c>
      <c r="K14" s="28">
        <f>'G-1'!K14+'G-2'!K14+'G-3'!K14+'G-4'!K14</f>
        <v>0</v>
      </c>
      <c r="L14" s="28">
        <f>'G-1'!L14+'G-2'!L14+'G-3'!L14+'G-4'!L14</f>
        <v>0</v>
      </c>
      <c r="M14" s="29">
        <f t="shared" si="2"/>
        <v>2.5</v>
      </c>
      <c r="N14" s="30">
        <f t="shared" si="5"/>
        <v>13</v>
      </c>
      <c r="O14" s="31" t="s">
        <v>35</v>
      </c>
      <c r="P14" s="28">
        <f>'G-1'!P14+'G-2'!P14+'G-3'!P14+'G-4'!P14</f>
        <v>0</v>
      </c>
      <c r="Q14" s="28">
        <f>'G-1'!Q14+'G-2'!Q14+'G-3'!Q14+'G-4'!Q14</f>
        <v>0</v>
      </c>
      <c r="R14" s="28">
        <f>'G-1'!R14+'G-2'!R14+'G-3'!R14+'G-4'!R14</f>
        <v>0</v>
      </c>
      <c r="S14" s="28">
        <f>'G-1'!S14+'G-2'!S14+'G-3'!S14+'G-4'!S14</f>
        <v>0</v>
      </c>
      <c r="T14" s="29">
        <f t="shared" si="3"/>
        <v>0</v>
      </c>
      <c r="U14" s="30">
        <f t="shared" si="6"/>
        <v>15.5</v>
      </c>
      <c r="W14" s="4" t="s">
        <v>64</v>
      </c>
      <c r="X14" s="79">
        <v>2044.5</v>
      </c>
      <c r="Y14" s="4" t="s">
        <v>89</v>
      </c>
      <c r="Z14" s="79">
        <v>1803.5</v>
      </c>
      <c r="AA14" s="4" t="s">
        <v>79</v>
      </c>
      <c r="AB14" s="79">
        <v>0.0</v>
      </c>
    </row>
    <row r="15" ht="24.0" customHeight="1">
      <c r="A15" s="27" t="s">
        <v>36</v>
      </c>
      <c r="B15" s="28">
        <f>'G-1'!B15+'G-2'!B15+'G-3'!B15+'G-4'!B15</f>
        <v>9</v>
      </c>
      <c r="C15" s="28">
        <f>'G-1'!C15+'G-2'!C15+'G-3'!C15+'G-4'!C15</f>
        <v>0</v>
      </c>
      <c r="D15" s="28">
        <f>'G-1'!D15+'G-2'!D15+'G-3'!D15+'G-4'!D15</f>
        <v>0</v>
      </c>
      <c r="E15" s="28">
        <f>'G-1'!E15+'G-2'!E15+'G-3'!E15+'G-4'!E15</f>
        <v>0</v>
      </c>
      <c r="F15" s="29">
        <f t="shared" si="1"/>
        <v>4.5</v>
      </c>
      <c r="G15" s="30">
        <f t="shared" si="4"/>
        <v>22</v>
      </c>
      <c r="H15" s="31" t="s">
        <v>37</v>
      </c>
      <c r="I15" s="28">
        <f>'G-1'!I15+'G-2'!I15+'G-3'!I15+'G-4'!I15</f>
        <v>6</v>
      </c>
      <c r="J15" s="28">
        <f>'G-1'!J15+'G-2'!J15+'G-3'!J15+'G-4'!J15</f>
        <v>0</v>
      </c>
      <c r="K15" s="28">
        <f>'G-1'!K15+'G-2'!K15+'G-3'!K15+'G-4'!K15</f>
        <v>0</v>
      </c>
      <c r="L15" s="28">
        <f>'G-1'!L15+'G-2'!L15+'G-3'!L15+'G-4'!L15</f>
        <v>0</v>
      </c>
      <c r="M15" s="29">
        <f t="shared" si="2"/>
        <v>3</v>
      </c>
      <c r="N15" s="30">
        <f t="shared" si="5"/>
        <v>13</v>
      </c>
      <c r="O15" s="27" t="s">
        <v>38</v>
      </c>
      <c r="P15" s="28">
        <f>'G-1'!P15+'G-2'!P15+'G-3'!P15+'G-4'!P15</f>
        <v>0</v>
      </c>
      <c r="Q15" s="28">
        <f>'G-1'!Q15+'G-2'!Q15+'G-3'!Q15+'G-4'!Q15</f>
        <v>0</v>
      </c>
      <c r="R15" s="28">
        <f>'G-1'!R15+'G-2'!R15+'G-3'!R15+'G-4'!R15</f>
        <v>0</v>
      </c>
      <c r="S15" s="28">
        <f>'G-1'!S15+'G-2'!S15+'G-3'!S15+'G-4'!S15</f>
        <v>0</v>
      </c>
      <c r="T15" s="29">
        <f t="shared" si="3"/>
        <v>0</v>
      </c>
      <c r="U15" s="30">
        <f t="shared" si="6"/>
        <v>11.5</v>
      </c>
      <c r="W15" s="4" t="s">
        <v>88</v>
      </c>
      <c r="X15" s="79">
        <v>2047.0</v>
      </c>
      <c r="Y15" s="4" t="s">
        <v>73</v>
      </c>
      <c r="Z15" s="79">
        <v>1810.5</v>
      </c>
      <c r="AA15" s="4" t="s">
        <v>81</v>
      </c>
      <c r="AB15" s="79">
        <v>0.0</v>
      </c>
    </row>
    <row r="16" ht="24.0" customHeight="1">
      <c r="A16" s="27" t="s">
        <v>39</v>
      </c>
      <c r="B16" s="28">
        <f>'G-1'!B16+'G-2'!B16+'G-3'!B16+'G-4'!B16</f>
        <v>11</v>
      </c>
      <c r="C16" s="28">
        <f>'G-1'!C16+'G-2'!C16+'G-3'!C16+'G-4'!C16</f>
        <v>0</v>
      </c>
      <c r="D16" s="28">
        <f>'G-1'!D16+'G-2'!D16+'G-3'!D16+'G-4'!D16</f>
        <v>0</v>
      </c>
      <c r="E16" s="28">
        <f>'G-1'!E16+'G-2'!E16+'G-3'!E16+'G-4'!E16</f>
        <v>0</v>
      </c>
      <c r="F16" s="29">
        <f t="shared" si="1"/>
        <v>5.5</v>
      </c>
      <c r="G16" s="30">
        <f t="shared" si="4"/>
        <v>20</v>
      </c>
      <c r="H16" s="31" t="s">
        <v>40</v>
      </c>
      <c r="I16" s="28">
        <f>'G-1'!I16+'G-2'!I16+'G-3'!I16+'G-4'!I16</f>
        <v>6</v>
      </c>
      <c r="J16" s="28">
        <f>'G-1'!J16+'G-2'!J16+'G-3'!J16+'G-4'!J16</f>
        <v>0</v>
      </c>
      <c r="K16" s="28">
        <f>'G-1'!K16+'G-2'!K16+'G-3'!K16+'G-4'!K16</f>
        <v>0</v>
      </c>
      <c r="L16" s="28">
        <f>'G-1'!L16+'G-2'!L16+'G-3'!L16+'G-4'!L16</f>
        <v>0</v>
      </c>
      <c r="M16" s="29">
        <f t="shared" si="2"/>
        <v>3</v>
      </c>
      <c r="N16" s="30">
        <f t="shared" si="5"/>
        <v>12.5</v>
      </c>
      <c r="O16" s="31" t="s">
        <v>41</v>
      </c>
      <c r="P16" s="28">
        <f>'G-1'!P16+'G-2'!P16+'G-3'!P16+'G-4'!P16</f>
        <v>0</v>
      </c>
      <c r="Q16" s="28">
        <f>'G-1'!Q16+'G-2'!Q16+'G-3'!Q16+'G-4'!Q16</f>
        <v>0</v>
      </c>
      <c r="R16" s="28">
        <f>'G-1'!R16+'G-2'!R16+'G-3'!R16+'G-4'!R16</f>
        <v>0</v>
      </c>
      <c r="S16" s="28">
        <f>'G-1'!S16+'G-2'!S16+'G-3'!S16+'G-4'!S16</f>
        <v>0</v>
      </c>
      <c r="T16" s="29">
        <f t="shared" si="3"/>
        <v>0</v>
      </c>
      <c r="U16" s="30">
        <f t="shared" si="6"/>
        <v>5</v>
      </c>
      <c r="W16" s="4" t="s">
        <v>85</v>
      </c>
      <c r="X16" s="79">
        <v>2067.5</v>
      </c>
      <c r="Y16" s="4" t="s">
        <v>86</v>
      </c>
      <c r="Z16" s="79">
        <v>1832.0</v>
      </c>
      <c r="AA16" s="4" t="s">
        <v>84</v>
      </c>
      <c r="AB16" s="79">
        <v>0.0</v>
      </c>
    </row>
    <row r="17" ht="24.0" customHeight="1">
      <c r="A17" s="27" t="s">
        <v>42</v>
      </c>
      <c r="B17" s="28">
        <f>'G-1'!B17+'G-2'!B17+'G-3'!B17+'G-4'!B17</f>
        <v>13</v>
      </c>
      <c r="C17" s="28">
        <f>'G-1'!C17+'G-2'!C17+'G-3'!C17+'G-4'!C17</f>
        <v>0</v>
      </c>
      <c r="D17" s="28">
        <f>'G-1'!D17+'G-2'!D17+'G-3'!D17+'G-4'!D17</f>
        <v>0</v>
      </c>
      <c r="E17" s="28">
        <f>'G-1'!E17+'G-2'!E17+'G-3'!E17+'G-4'!E17</f>
        <v>0</v>
      </c>
      <c r="F17" s="29">
        <f t="shared" si="1"/>
        <v>6.5</v>
      </c>
      <c r="G17" s="30">
        <f t="shared" si="4"/>
        <v>21</v>
      </c>
      <c r="H17" s="31" t="s">
        <v>43</v>
      </c>
      <c r="I17" s="28">
        <f>'G-1'!I17+'G-2'!I17+'G-3'!I17+'G-4'!I17</f>
        <v>7</v>
      </c>
      <c r="J17" s="28">
        <f>'G-1'!J17+'G-2'!J17+'G-3'!J17+'G-4'!J17</f>
        <v>0</v>
      </c>
      <c r="K17" s="28">
        <f>'G-1'!K17+'G-2'!K17+'G-3'!K17+'G-4'!K17</f>
        <v>0</v>
      </c>
      <c r="L17" s="28">
        <f>'G-1'!L17+'G-2'!L17+'G-3'!L17+'G-4'!L17</f>
        <v>0</v>
      </c>
      <c r="M17" s="29">
        <f t="shared" si="2"/>
        <v>3.5</v>
      </c>
      <c r="N17" s="30">
        <f t="shared" si="5"/>
        <v>12</v>
      </c>
      <c r="O17" s="31" t="s">
        <v>44</v>
      </c>
      <c r="P17" s="28">
        <f>'G-1'!P17+'G-2'!P17+'G-3'!P17+'G-4'!P17</f>
        <v>0</v>
      </c>
      <c r="Q17" s="28">
        <f>'G-1'!Q17+'G-2'!Q17+'G-3'!Q17+'G-4'!Q17</f>
        <v>0</v>
      </c>
      <c r="R17" s="28">
        <f>'G-1'!R17+'G-2'!R17+'G-3'!R17+'G-4'!R17</f>
        <v>0</v>
      </c>
      <c r="S17" s="28">
        <f>'G-1'!S17+'G-2'!S17+'G-3'!S17+'G-4'!S17</f>
        <v>0</v>
      </c>
      <c r="T17" s="29">
        <f t="shared" si="3"/>
        <v>0</v>
      </c>
      <c r="U17" s="30">
        <f t="shared" si="6"/>
        <v>0</v>
      </c>
      <c r="W17" s="4" t="s">
        <v>76</v>
      </c>
      <c r="X17" s="79">
        <v>2079.5</v>
      </c>
      <c r="Y17" s="4" t="s">
        <v>75</v>
      </c>
      <c r="Z17" s="79">
        <v>1838.5</v>
      </c>
      <c r="AA17" s="4" t="s">
        <v>87</v>
      </c>
      <c r="AB17" s="79">
        <v>0.0</v>
      </c>
    </row>
    <row r="18" ht="24.0" customHeight="1">
      <c r="A18" s="27" t="s">
        <v>45</v>
      </c>
      <c r="B18" s="28">
        <f>'G-1'!B18+'G-2'!B18+'G-3'!B18+'G-4'!B18</f>
        <v>11</v>
      </c>
      <c r="C18" s="28">
        <f>'G-1'!C18+'G-2'!C18+'G-3'!C18+'G-4'!C18</f>
        <v>0</v>
      </c>
      <c r="D18" s="28">
        <f>'G-1'!D18+'G-2'!D18+'G-3'!D18+'G-4'!D18</f>
        <v>0</v>
      </c>
      <c r="E18" s="28">
        <f>'G-1'!E18+'G-2'!E18+'G-3'!E18+'G-4'!E18</f>
        <v>0</v>
      </c>
      <c r="F18" s="29">
        <f t="shared" si="1"/>
        <v>5.5</v>
      </c>
      <c r="G18" s="30">
        <f t="shared" si="4"/>
        <v>22</v>
      </c>
      <c r="H18" s="31" t="s">
        <v>46</v>
      </c>
      <c r="I18" s="28">
        <f>'G-1'!I18+'G-2'!I18+'G-3'!I18+'G-4'!I18</f>
        <v>7</v>
      </c>
      <c r="J18" s="28">
        <f>'G-1'!J18+'G-2'!J18+'G-3'!J18+'G-4'!J18</f>
        <v>0</v>
      </c>
      <c r="K18" s="28">
        <f>'G-1'!K18+'G-2'!K18+'G-3'!K18+'G-4'!K18</f>
        <v>0</v>
      </c>
      <c r="L18" s="28">
        <f>'G-1'!L18+'G-2'!L18+'G-3'!L18+'G-4'!L18</f>
        <v>0</v>
      </c>
      <c r="M18" s="29">
        <f t="shared" si="2"/>
        <v>3.5</v>
      </c>
      <c r="N18" s="30">
        <f t="shared" si="5"/>
        <v>13</v>
      </c>
      <c r="O18" s="31" t="s">
        <v>47</v>
      </c>
      <c r="P18" s="28">
        <f>'G-1'!P18+'G-2'!P18+'G-3'!P18+'G-4'!P18</f>
        <v>0</v>
      </c>
      <c r="Q18" s="28">
        <f>'G-1'!Q18+'G-2'!Q18+'G-3'!Q18+'G-4'!Q18</f>
        <v>0</v>
      </c>
      <c r="R18" s="28">
        <f>'G-1'!R18+'G-2'!R18+'G-3'!R18+'G-4'!R18</f>
        <v>0</v>
      </c>
      <c r="S18" s="28">
        <f>'G-1'!S18+'G-2'!S18+'G-3'!S18+'G-4'!S18</f>
        <v>0</v>
      </c>
      <c r="T18" s="29">
        <f t="shared" si="3"/>
        <v>0</v>
      </c>
      <c r="U18" s="30">
        <f t="shared" si="6"/>
        <v>0</v>
      </c>
      <c r="W18" s="4" t="s">
        <v>70</v>
      </c>
      <c r="X18" s="79">
        <v>2112.5</v>
      </c>
      <c r="Y18" s="4" t="s">
        <v>91</v>
      </c>
      <c r="Z18" s="79">
        <v>1862.5</v>
      </c>
      <c r="AA18" s="4" t="s">
        <v>90</v>
      </c>
      <c r="AB18" s="79">
        <v>0.0</v>
      </c>
    </row>
    <row r="19" ht="24.0" customHeight="1">
      <c r="A19" s="36" t="s">
        <v>48</v>
      </c>
      <c r="B19" s="37">
        <f>'G-1'!B19+'G-2'!B19+'G-3'!B19+'G-4'!B19</f>
        <v>8</v>
      </c>
      <c r="C19" s="37">
        <f>'G-1'!C19+'G-2'!C19+'G-3'!C19+'G-4'!C19</f>
        <v>0</v>
      </c>
      <c r="D19" s="37">
        <f>'G-1'!D19+'G-2'!D19+'G-3'!D19+'G-4'!D19</f>
        <v>0</v>
      </c>
      <c r="E19" s="37">
        <f>'G-1'!E19+'G-2'!E19+'G-3'!E19+'G-4'!E19</f>
        <v>0</v>
      </c>
      <c r="F19" s="38">
        <f t="shared" si="1"/>
        <v>4</v>
      </c>
      <c r="G19" s="39">
        <f t="shared" si="4"/>
        <v>21.5</v>
      </c>
      <c r="H19" s="40" t="s">
        <v>49</v>
      </c>
      <c r="I19" s="28">
        <f>'G-1'!I19+'G-2'!I19+'G-3'!I19+'G-4'!I19</f>
        <v>7</v>
      </c>
      <c r="J19" s="28">
        <f>'G-1'!J19+'G-2'!J19+'G-3'!J19+'G-4'!J19</f>
        <v>0</v>
      </c>
      <c r="K19" s="28">
        <f>'G-1'!K19+'G-2'!K19+'G-3'!K19+'G-4'!K19</f>
        <v>0</v>
      </c>
      <c r="L19" s="28">
        <f>'G-1'!L19+'G-2'!L19+'G-3'!L19+'G-4'!L19</f>
        <v>0</v>
      </c>
      <c r="M19" s="29">
        <f t="shared" si="2"/>
        <v>3.5</v>
      </c>
      <c r="N19" s="30">
        <f t="shared" si="5"/>
        <v>13.5</v>
      </c>
      <c r="O19" s="31" t="s">
        <v>50</v>
      </c>
      <c r="P19" s="28">
        <f>'G-1'!P19+'G-2'!P19+'G-3'!P19+'G-4'!P19</f>
        <v>0</v>
      </c>
      <c r="Q19" s="28">
        <f>'G-1'!Q19+'G-2'!Q19+'G-3'!Q19+'G-4'!Q19</f>
        <v>0</v>
      </c>
      <c r="R19" s="28">
        <f>'G-1'!R19+'G-2'!R19+'G-3'!R19+'G-4'!R19</f>
        <v>0</v>
      </c>
      <c r="S19" s="28">
        <f>'G-1'!S19+'G-2'!S19+'G-3'!S19+'G-4'!S19</f>
        <v>0</v>
      </c>
      <c r="T19" s="29">
        <f t="shared" si="3"/>
        <v>0</v>
      </c>
      <c r="U19" s="30">
        <f t="shared" si="6"/>
        <v>0</v>
      </c>
      <c r="W19" s="4" t="s">
        <v>82</v>
      </c>
      <c r="X19" s="79">
        <v>2147.5</v>
      </c>
      <c r="Y19" s="4" t="s">
        <v>96</v>
      </c>
      <c r="Z19" s="79">
        <v>1876.5</v>
      </c>
      <c r="AA19" s="4" t="s">
        <v>92</v>
      </c>
      <c r="AB19" s="79">
        <v>0.0</v>
      </c>
    </row>
    <row r="20" ht="24.0" customHeight="1">
      <c r="A20" s="31" t="s">
        <v>51</v>
      </c>
      <c r="B20" s="35">
        <f>'G-1'!B20+'G-2'!B20+'G-3'!B20+'G-4'!B20</f>
        <v>8</v>
      </c>
      <c r="C20" s="35">
        <f>'G-1'!C20+'G-2'!C20+'G-3'!C20+'G-4'!C20</f>
        <v>0</v>
      </c>
      <c r="D20" s="35">
        <f>'G-1'!D20+'G-2'!D20+'G-3'!D20+'G-4'!D20</f>
        <v>0</v>
      </c>
      <c r="E20" s="35">
        <f>'G-1'!E20+'G-2'!E20+'G-3'!E20+'G-4'!E20</f>
        <v>0</v>
      </c>
      <c r="F20" s="41">
        <f t="shared" si="1"/>
        <v>4</v>
      </c>
      <c r="G20" s="42"/>
      <c r="H20" s="31" t="s">
        <v>52</v>
      </c>
      <c r="I20" s="28">
        <f>'G-1'!I20+'G-2'!I20+'G-3'!I20+'G-4'!I20</f>
        <v>4</v>
      </c>
      <c r="J20" s="28">
        <f>'G-1'!J20+'G-2'!J20+'G-3'!J20+'G-4'!J20</f>
        <v>0</v>
      </c>
      <c r="K20" s="28">
        <f>'G-1'!K20+'G-2'!K20+'G-3'!K20+'G-4'!K20</f>
        <v>0</v>
      </c>
      <c r="L20" s="28">
        <f>'G-1'!L20+'G-2'!L20+'G-3'!L20+'G-4'!L20</f>
        <v>0</v>
      </c>
      <c r="M20" s="41">
        <f t="shared" si="2"/>
        <v>2</v>
      </c>
      <c r="N20" s="30">
        <f t="shared" si="5"/>
        <v>12.5</v>
      </c>
      <c r="O20" s="31" t="s">
        <v>53</v>
      </c>
      <c r="P20" s="28">
        <f>'G-1'!P20+'G-2'!P20+'G-3'!P20+'G-4'!P20</f>
        <v>0</v>
      </c>
      <c r="Q20" s="28">
        <f>'G-1'!Q20+'G-2'!Q20+'G-3'!Q20+'G-4'!Q20</f>
        <v>0</v>
      </c>
      <c r="R20" s="28">
        <f>'G-1'!R20+'G-2'!R20+'G-3'!R20+'G-4'!R20</f>
        <v>0</v>
      </c>
      <c r="S20" s="28">
        <f>'G-1'!S20+'G-2'!S20+'G-3'!S20+'G-4'!S20</f>
        <v>0</v>
      </c>
      <c r="T20" s="41">
        <f t="shared" si="3"/>
        <v>0</v>
      </c>
      <c r="U20" s="30">
        <f t="shared" si="6"/>
        <v>0</v>
      </c>
      <c r="W20" s="4"/>
      <c r="X20" s="4"/>
      <c r="Y20" s="4" t="s">
        <v>65</v>
      </c>
      <c r="Z20" s="79">
        <v>1888.5</v>
      </c>
      <c r="AA20" s="4" t="s">
        <v>93</v>
      </c>
      <c r="AB20" s="79">
        <v>0.0</v>
      </c>
    </row>
    <row r="21" ht="24.0" customHeight="1">
      <c r="A21" s="31" t="s">
        <v>54</v>
      </c>
      <c r="B21" s="28">
        <f>'G-1'!B21+'G-2'!B21+'G-3'!B21+'G-4'!B21</f>
        <v>10</v>
      </c>
      <c r="C21" s="28">
        <f>'G-1'!C21+'G-2'!C21+'G-3'!C21+'G-4'!C21</f>
        <v>0</v>
      </c>
      <c r="D21" s="28">
        <f>'G-1'!D21+'G-2'!D21+'G-3'!D21+'G-4'!D21</f>
        <v>0</v>
      </c>
      <c r="E21" s="28">
        <f>'G-1'!E21+'G-2'!E21+'G-3'!E21+'G-4'!E21</f>
        <v>0</v>
      </c>
      <c r="F21" s="29">
        <f t="shared" si="1"/>
        <v>5</v>
      </c>
      <c r="G21" s="33"/>
      <c r="H21" s="40" t="s">
        <v>55</v>
      </c>
      <c r="I21" s="28">
        <f>'G-1'!I21+'G-2'!I21+'G-3'!I21+'G-4'!I21</f>
        <v>5</v>
      </c>
      <c r="J21" s="28">
        <f>'G-1'!J21+'G-2'!J21+'G-3'!J21+'G-4'!J21</f>
        <v>0</v>
      </c>
      <c r="K21" s="28">
        <f>'G-1'!K21+'G-2'!K21+'G-3'!K21+'G-4'!K21</f>
        <v>0</v>
      </c>
      <c r="L21" s="28">
        <f>'G-1'!L21+'G-2'!L21+'G-3'!L21+'G-4'!L21</f>
        <v>0</v>
      </c>
      <c r="M21" s="29">
        <f t="shared" si="2"/>
        <v>2.5</v>
      </c>
      <c r="N21" s="30">
        <f t="shared" si="5"/>
        <v>11.5</v>
      </c>
      <c r="O21" s="36" t="s">
        <v>56</v>
      </c>
      <c r="P21" s="37">
        <f>'G-1'!P21+'G-2'!P21+'G-3'!P21+'G-4'!P21</f>
        <v>0</v>
      </c>
      <c r="Q21" s="37">
        <f>'G-1'!Q21+'G-2'!Q21+'G-3'!Q21+'G-4'!Q21</f>
        <v>0</v>
      </c>
      <c r="R21" s="37">
        <f>'G-1'!R21+'G-2'!R21+'G-3'!R21+'G-4'!R21</f>
        <v>0</v>
      </c>
      <c r="S21" s="37">
        <f>'G-1'!S21+'G-2'!S21+'G-3'!S21+'G-4'!S21</f>
        <v>0</v>
      </c>
      <c r="T21" s="38">
        <f t="shared" si="3"/>
        <v>0</v>
      </c>
      <c r="U21" s="39">
        <f t="shared" si="6"/>
        <v>0</v>
      </c>
      <c r="W21" s="4"/>
      <c r="X21" s="4"/>
      <c r="Y21" s="4" t="s">
        <v>74</v>
      </c>
      <c r="Z21" s="79">
        <v>1896.0</v>
      </c>
      <c r="AA21" s="4" t="s">
        <v>95</v>
      </c>
      <c r="AB21" s="79">
        <v>0.0</v>
      </c>
    </row>
    <row r="22" ht="24.0" customHeight="1">
      <c r="A22" s="31" t="s">
        <v>57</v>
      </c>
      <c r="B22" s="28">
        <f>'G-1'!B22+'G-2'!B22+'G-3'!B22+'G-4'!B22</f>
        <v>8</v>
      </c>
      <c r="C22" s="28">
        <f>'G-1'!C22+'G-2'!C22+'G-3'!C22+'G-4'!C22</f>
        <v>0</v>
      </c>
      <c r="D22" s="28">
        <f>'G-1'!D22+'G-2'!D22+'G-3'!D22+'G-4'!D22</f>
        <v>0</v>
      </c>
      <c r="E22" s="28">
        <f>'G-1'!E22+'G-2'!E22+'G-3'!E22+'G-4'!E22</f>
        <v>0</v>
      </c>
      <c r="F22" s="29">
        <f t="shared" si="1"/>
        <v>4</v>
      </c>
      <c r="G22" s="30"/>
      <c r="H22" s="36" t="s">
        <v>58</v>
      </c>
      <c r="I22" s="28">
        <f>'G-1'!I22+'G-2'!I22+'G-3'!I22+'G-4'!I22</f>
        <v>5</v>
      </c>
      <c r="J22" s="28">
        <f>'G-1'!J22+'G-2'!J22+'G-3'!J22+'G-4'!J22</f>
        <v>0</v>
      </c>
      <c r="K22" s="28">
        <f>'G-1'!K22+'G-2'!K22+'G-3'!K22+'G-4'!K22</f>
        <v>0</v>
      </c>
      <c r="L22" s="28">
        <f>'G-1'!L22+'G-2'!L22+'G-3'!L22+'G-4'!L22</f>
        <v>0</v>
      </c>
      <c r="M22" s="29">
        <f t="shared" si="2"/>
        <v>2.5</v>
      </c>
      <c r="N22" s="39">
        <f t="shared" si="5"/>
        <v>10.5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83</v>
      </c>
      <c r="Z22" s="79">
        <v>1946.0</v>
      </c>
      <c r="AA22" s="4"/>
      <c r="AB22" s="79"/>
    </row>
    <row r="23" ht="13.5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28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15.5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18.5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82</v>
      </c>
      <c r="G24" s="59"/>
      <c r="H24" s="54"/>
      <c r="I24" s="55"/>
      <c r="J24" s="56" t="s">
        <v>63</v>
      </c>
      <c r="K24" s="57"/>
      <c r="L24" s="57"/>
      <c r="M24" s="58" t="s">
        <v>75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W24" s="4"/>
      <c r="X24" s="4"/>
      <c r="Y24" s="80" t="s">
        <v>63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51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54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57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22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25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28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31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34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37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W53" s="4" t="s">
        <v>40</v>
      </c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W54" s="4" t="s">
        <v>43</v>
      </c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W55" s="4" t="s">
        <v>46</v>
      </c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W56" s="4" t="s">
        <v>49</v>
      </c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W57" s="4" t="s">
        <v>52</v>
      </c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W58" s="4" t="s">
        <v>55</v>
      </c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W59" s="4" t="s">
        <v>58</v>
      </c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29">
    <mergeCell ref="P6:R6"/>
    <mergeCell ref="S6:U6"/>
    <mergeCell ref="A3:U3"/>
    <mergeCell ref="A5:C5"/>
    <mergeCell ref="E5:H5"/>
    <mergeCell ref="D6:H6"/>
    <mergeCell ref="I6:K6"/>
    <mergeCell ref="L6:N6"/>
    <mergeCell ref="E7:K7"/>
    <mergeCell ref="M8:M9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6:C6"/>
    <mergeCell ref="A8:A9"/>
    <mergeCell ref="B8:E8"/>
    <mergeCell ref="F8:F9"/>
    <mergeCell ref="G8:G9"/>
    <mergeCell ref="H8:H9"/>
    <mergeCell ref="I8:L8"/>
  </mergeCells>
  <printOptions horizontalCentered="1" verticalCentered="1"/>
  <pageMargins bottom="0.3937007874015748" footer="0.0" header="0.0" left="0.56" right="0.3937007874015748" top="0.33"/>
  <pageSetup scale="88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0.86"/>
    <col customWidth="1" min="3" max="3" width="10.29"/>
    <col customWidth="1" min="4" max="4" width="13.14"/>
    <col customWidth="1" min="5" max="5" width="14.0"/>
    <col customWidth="1" min="6" max="6" width="8.0"/>
    <col customWidth="1" min="7" max="7" width="6.86"/>
    <col customWidth="1" min="8" max="8" width="8.86"/>
    <col customWidth="1" min="9" max="9" width="10.0"/>
    <col customWidth="1" min="10" max="26" width="10.71"/>
  </cols>
  <sheetData>
    <row r="1" ht="24.75" customHeight="1">
      <c r="A1" s="1" t="s">
        <v>0</v>
      </c>
      <c r="B1" s="1"/>
      <c r="C1" s="1"/>
      <c r="D1" s="1"/>
      <c r="E1" s="1"/>
      <c r="F1" s="6"/>
      <c r="G1" s="6"/>
      <c r="H1" s="6"/>
      <c r="I1" s="6"/>
      <c r="J1" s="6"/>
    </row>
    <row r="2" ht="12.75" customHeight="1">
      <c r="A2" s="5" t="s">
        <v>100</v>
      </c>
    </row>
    <row r="3" ht="12.75" customHeight="1">
      <c r="A3" s="82"/>
      <c r="B3" s="82"/>
      <c r="C3" s="6"/>
      <c r="D3" s="6"/>
      <c r="E3" s="6"/>
      <c r="F3" s="6"/>
      <c r="G3" s="6"/>
      <c r="H3" s="6"/>
      <c r="I3" s="83"/>
      <c r="J3" s="84"/>
    </row>
    <row r="4" ht="12.75" customHeight="1">
      <c r="A4" s="10" t="s">
        <v>101</v>
      </c>
      <c r="C4" s="8" t="s">
        <v>3</v>
      </c>
      <c r="D4" s="9"/>
      <c r="E4" s="9"/>
      <c r="F4" s="6"/>
      <c r="G4" s="6"/>
      <c r="H4" s="6"/>
      <c r="I4" s="6"/>
      <c r="J4" s="6"/>
    </row>
    <row r="5" ht="12.75" customHeight="1">
      <c r="A5" s="10" t="s">
        <v>4</v>
      </c>
      <c r="C5" s="14" t="str">
        <f>'G-1'!D5</f>
        <v>CL 76 - CR 62</v>
      </c>
      <c r="D5" s="13"/>
      <c r="E5" s="13"/>
      <c r="F5" s="2"/>
      <c r="G5" s="85"/>
      <c r="H5" s="10" t="s">
        <v>6</v>
      </c>
      <c r="I5" s="86">
        <f>'G-1'!L5</f>
        <v>7662</v>
      </c>
      <c r="J5" s="9"/>
    </row>
    <row r="6" ht="12.75" customHeight="1">
      <c r="A6" s="10" t="s">
        <v>102</v>
      </c>
      <c r="C6" s="12" t="s">
        <v>103</v>
      </c>
      <c r="D6" s="13"/>
      <c r="E6" s="13"/>
      <c r="F6" s="2"/>
      <c r="G6" s="85"/>
      <c r="H6" s="10" t="s">
        <v>12</v>
      </c>
      <c r="I6" s="87">
        <f>'G-1'!S6</f>
        <v>44062</v>
      </c>
      <c r="J6" s="13"/>
    </row>
    <row r="7" ht="12.75" customHeight="1">
      <c r="A7" s="2"/>
      <c r="B7" s="2"/>
      <c r="C7" s="88"/>
      <c r="G7" s="6"/>
      <c r="H7" s="88"/>
      <c r="I7" s="89"/>
      <c r="J7" s="6"/>
    </row>
    <row r="8" ht="12.75" customHeight="1">
      <c r="A8" s="90" t="s">
        <v>104</v>
      </c>
      <c r="B8" s="91" t="s">
        <v>105</v>
      </c>
      <c r="C8" s="90" t="s">
        <v>106</v>
      </c>
      <c r="D8" s="91" t="s">
        <v>107</v>
      </c>
      <c r="E8" s="91" t="s">
        <v>17</v>
      </c>
      <c r="F8" s="90" t="s">
        <v>108</v>
      </c>
      <c r="G8" s="90" t="s">
        <v>109</v>
      </c>
      <c r="H8" s="90" t="s">
        <v>110</v>
      </c>
      <c r="I8" s="91" t="s">
        <v>111</v>
      </c>
      <c r="J8" s="92" t="s">
        <v>112</v>
      </c>
    </row>
    <row r="9" ht="12.75" customHeight="1">
      <c r="A9" s="23"/>
      <c r="B9" s="23"/>
      <c r="C9" s="23"/>
      <c r="D9" s="23"/>
      <c r="E9" s="93" t="s">
        <v>19</v>
      </c>
      <c r="F9" s="94" t="s">
        <v>18</v>
      </c>
      <c r="G9" s="94" t="s">
        <v>19</v>
      </c>
      <c r="H9" s="94" t="s">
        <v>20</v>
      </c>
      <c r="I9" s="23"/>
      <c r="J9" s="23"/>
    </row>
    <row r="10" ht="12.75" customHeight="1">
      <c r="A10" s="95" t="s">
        <v>113</v>
      </c>
      <c r="B10" s="96">
        <v>2.0</v>
      </c>
      <c r="C10" s="88"/>
      <c r="D10" s="97" t="s">
        <v>114</v>
      </c>
      <c r="E10" s="33"/>
      <c r="F10" s="33"/>
      <c r="G10" s="33"/>
      <c r="H10" s="33"/>
      <c r="I10" s="33" t="str">
        <f t="shared" ref="I10:I45" si="1">E10</f>
        <v/>
      </c>
      <c r="J10" s="98" t="str">
        <f>IF(I10=0,"0,00",I10/SUM(I10:I12)*100)</f>
        <v>0,00</v>
      </c>
    </row>
    <row r="11" ht="12.75" customHeight="1">
      <c r="A11" s="99"/>
      <c r="B11" s="99"/>
      <c r="C11" s="88" t="s">
        <v>115</v>
      </c>
      <c r="D11" s="100" t="s">
        <v>116</v>
      </c>
      <c r="E11" s="101"/>
      <c r="F11" s="101"/>
      <c r="G11" s="101"/>
      <c r="H11" s="101"/>
      <c r="I11" s="101" t="str">
        <f t="shared" si="1"/>
        <v/>
      </c>
      <c r="J11" s="102" t="str">
        <f>IF(I11=0,"0,00",I11/SUM(I10:I12)*100)</f>
        <v>0,00</v>
      </c>
    </row>
    <row r="12" ht="12.75" customHeight="1">
      <c r="A12" s="99"/>
      <c r="B12" s="99"/>
      <c r="C12" s="103" t="s">
        <v>64</v>
      </c>
      <c r="D12" s="104" t="s">
        <v>117</v>
      </c>
      <c r="E12" s="42"/>
      <c r="F12" s="42"/>
      <c r="G12" s="42"/>
      <c r="H12" s="42"/>
      <c r="I12" s="105" t="str">
        <f t="shared" si="1"/>
        <v/>
      </c>
      <c r="J12" s="106" t="str">
        <f>IF(I12=0,"0,00",I12/SUM(I10:I12)*100)</f>
        <v>0,00</v>
      </c>
    </row>
    <row r="13" ht="12.75" customHeight="1">
      <c r="A13" s="99"/>
      <c r="B13" s="99"/>
      <c r="C13" s="107"/>
      <c r="D13" s="97" t="s">
        <v>114</v>
      </c>
      <c r="E13" s="33"/>
      <c r="F13" s="33"/>
      <c r="G13" s="33"/>
      <c r="H13" s="33"/>
      <c r="I13" s="33" t="str">
        <f t="shared" si="1"/>
        <v/>
      </c>
      <c r="J13" s="98" t="str">
        <f>IF(I13=0,"0,00",I13/SUM(I13:I15)*100)</f>
        <v>0,00</v>
      </c>
    </row>
    <row r="14" ht="12.75" customHeight="1">
      <c r="A14" s="99"/>
      <c r="B14" s="99"/>
      <c r="C14" s="88" t="s">
        <v>118</v>
      </c>
      <c r="D14" s="100" t="s">
        <v>116</v>
      </c>
      <c r="E14" s="101"/>
      <c r="F14" s="101"/>
      <c r="G14" s="101"/>
      <c r="H14" s="101"/>
      <c r="I14" s="101" t="str">
        <f t="shared" si="1"/>
        <v/>
      </c>
      <c r="J14" s="102" t="str">
        <f>IF(I14=0,"0,00",I14/SUM(I13:I15)*100)</f>
        <v>0,00</v>
      </c>
    </row>
    <row r="15" ht="12.75" customHeight="1">
      <c r="A15" s="99"/>
      <c r="B15" s="99"/>
      <c r="C15" s="103" t="s">
        <v>78</v>
      </c>
      <c r="D15" s="104" t="s">
        <v>117</v>
      </c>
      <c r="E15" s="42"/>
      <c r="F15" s="42"/>
      <c r="G15" s="42"/>
      <c r="H15" s="42"/>
      <c r="I15" s="105" t="str">
        <f t="shared" si="1"/>
        <v/>
      </c>
      <c r="J15" s="106" t="str">
        <f>IF(I15=0,"0,00",I15/SUM(I13:I15)*100)</f>
        <v>0,00</v>
      </c>
    </row>
    <row r="16" ht="12.75" customHeight="1">
      <c r="A16" s="99"/>
      <c r="B16" s="99"/>
      <c r="C16" s="107"/>
      <c r="D16" s="97" t="s">
        <v>114</v>
      </c>
      <c r="E16" s="33"/>
      <c r="F16" s="33"/>
      <c r="G16" s="33"/>
      <c r="H16" s="33"/>
      <c r="I16" s="33" t="str">
        <f t="shared" si="1"/>
        <v/>
      </c>
      <c r="J16" s="98" t="str">
        <f>IF(I16=0,"0,00",I16/SUM(I16:I18)*100)</f>
        <v>0,00</v>
      </c>
    </row>
    <row r="17" ht="12.75" customHeight="1">
      <c r="A17" s="99"/>
      <c r="B17" s="99"/>
      <c r="C17" s="88" t="s">
        <v>119</v>
      </c>
      <c r="D17" s="100" t="s">
        <v>116</v>
      </c>
      <c r="E17" s="101"/>
      <c r="F17" s="101"/>
      <c r="G17" s="101"/>
      <c r="H17" s="101"/>
      <c r="I17" s="101" t="str">
        <f t="shared" si="1"/>
        <v/>
      </c>
      <c r="J17" s="102" t="str">
        <f>IF(I17=0,"0,00",I17/SUM(I16:I18)*100)</f>
        <v>0,00</v>
      </c>
    </row>
    <row r="18" ht="12.75" customHeight="1">
      <c r="A18" s="23"/>
      <c r="B18" s="23"/>
      <c r="C18" s="103" t="s">
        <v>66</v>
      </c>
      <c r="D18" s="104" t="s">
        <v>117</v>
      </c>
      <c r="E18" s="42"/>
      <c r="F18" s="42"/>
      <c r="G18" s="42"/>
      <c r="H18" s="42"/>
      <c r="I18" s="105" t="str">
        <f t="shared" si="1"/>
        <v/>
      </c>
      <c r="J18" s="106" t="str">
        <f>IF(I18=0,"0,00",I18/SUM(I16:I18)*100)</f>
        <v>0,00</v>
      </c>
    </row>
    <row r="19" ht="12.75" customHeight="1">
      <c r="A19" s="95" t="s">
        <v>120</v>
      </c>
      <c r="B19" s="96">
        <v>2.0</v>
      </c>
      <c r="C19" s="108"/>
      <c r="D19" s="97" t="s">
        <v>114</v>
      </c>
      <c r="E19" s="33"/>
      <c r="F19" s="33"/>
      <c r="G19" s="33"/>
      <c r="H19" s="33"/>
      <c r="I19" s="33" t="str">
        <f t="shared" si="1"/>
        <v/>
      </c>
      <c r="J19" s="98" t="str">
        <f>IF(I19=0,"0,00",I19/SUM(I19:I21)*100)</f>
        <v>0,00</v>
      </c>
    </row>
    <row r="20" ht="12.75" customHeight="1">
      <c r="A20" s="99"/>
      <c r="B20" s="99"/>
      <c r="C20" s="88" t="s">
        <v>115</v>
      </c>
      <c r="D20" s="100" t="s">
        <v>116</v>
      </c>
      <c r="E20" s="101"/>
      <c r="F20" s="101"/>
      <c r="G20" s="101"/>
      <c r="H20" s="101"/>
      <c r="I20" s="101" t="str">
        <f t="shared" si="1"/>
        <v/>
      </c>
      <c r="J20" s="102" t="str">
        <f>IF(I20=0,"0,00",I20/SUM(I19:I21)*100)</f>
        <v>0,00</v>
      </c>
    </row>
    <row r="21" ht="12.75" customHeight="1">
      <c r="A21" s="99"/>
      <c r="B21" s="99"/>
      <c r="C21" s="103" t="s">
        <v>82</v>
      </c>
      <c r="D21" s="104" t="s">
        <v>117</v>
      </c>
      <c r="E21" s="42"/>
      <c r="F21" s="42"/>
      <c r="G21" s="42"/>
      <c r="H21" s="42"/>
      <c r="I21" s="105" t="str">
        <f t="shared" si="1"/>
        <v/>
      </c>
      <c r="J21" s="106" t="str">
        <f>IF(I21=0,"0,00",I21/SUM(I19:I21)*100)</f>
        <v>0,00</v>
      </c>
    </row>
    <row r="22" ht="12.75" customHeight="1">
      <c r="A22" s="99"/>
      <c r="B22" s="99"/>
      <c r="C22" s="107"/>
      <c r="D22" s="97" t="s">
        <v>114</v>
      </c>
      <c r="E22" s="33"/>
      <c r="F22" s="33"/>
      <c r="G22" s="33"/>
      <c r="H22" s="33"/>
      <c r="I22" s="33" t="str">
        <f t="shared" si="1"/>
        <v/>
      </c>
      <c r="J22" s="98" t="str">
        <f>IF(I22=0,"0,00",I22/SUM(I22:I24)*100)</f>
        <v>0,00</v>
      </c>
    </row>
    <row r="23" ht="12.75" customHeight="1">
      <c r="A23" s="99"/>
      <c r="B23" s="99"/>
      <c r="C23" s="88" t="s">
        <v>118</v>
      </c>
      <c r="D23" s="100" t="s">
        <v>116</v>
      </c>
      <c r="E23" s="101"/>
      <c r="F23" s="101"/>
      <c r="G23" s="101"/>
      <c r="H23" s="101"/>
      <c r="I23" s="101" t="str">
        <f t="shared" si="1"/>
        <v/>
      </c>
      <c r="J23" s="102" t="str">
        <f>IF(I23=0,"0,00",I23/SUM(I22:I24)*100)</f>
        <v>0,00</v>
      </c>
    </row>
    <row r="24" ht="12.75" customHeight="1">
      <c r="A24" s="99"/>
      <c r="B24" s="99"/>
      <c r="C24" s="103" t="s">
        <v>71</v>
      </c>
      <c r="D24" s="104" t="s">
        <v>117</v>
      </c>
      <c r="E24" s="42"/>
      <c r="F24" s="42"/>
      <c r="G24" s="42"/>
      <c r="H24" s="42"/>
      <c r="I24" s="105" t="str">
        <f t="shared" si="1"/>
        <v/>
      </c>
      <c r="J24" s="106" t="str">
        <f>IF(I24=0,"0,00",I24/SUM(I22:I24)*100)</f>
        <v>0,00</v>
      </c>
    </row>
    <row r="25" ht="12.75" customHeight="1">
      <c r="A25" s="99"/>
      <c r="B25" s="99"/>
      <c r="C25" s="107"/>
      <c r="D25" s="97" t="s">
        <v>114</v>
      </c>
      <c r="E25" s="33"/>
      <c r="F25" s="33"/>
      <c r="G25" s="33"/>
      <c r="H25" s="33"/>
      <c r="I25" s="33" t="str">
        <f t="shared" si="1"/>
        <v/>
      </c>
      <c r="J25" s="98" t="str">
        <f>IF(I25=0,"0,00",I25/SUM(I25:I27)*100)</f>
        <v>0,00</v>
      </c>
    </row>
    <row r="26" ht="12.75" customHeight="1">
      <c r="A26" s="99"/>
      <c r="B26" s="99"/>
      <c r="C26" s="88" t="s">
        <v>119</v>
      </c>
      <c r="D26" s="100" t="s">
        <v>116</v>
      </c>
      <c r="E26" s="101"/>
      <c r="F26" s="101"/>
      <c r="G26" s="101"/>
      <c r="H26" s="101"/>
      <c r="I26" s="101" t="str">
        <f t="shared" si="1"/>
        <v/>
      </c>
      <c r="J26" s="102" t="str">
        <f>IF(I26=0,"0,00",I26/SUM(I25:I27)*100)</f>
        <v>0,00</v>
      </c>
    </row>
    <row r="27" ht="12.75" customHeight="1">
      <c r="A27" s="23"/>
      <c r="B27" s="23"/>
      <c r="C27" s="103" t="s">
        <v>66</v>
      </c>
      <c r="D27" s="104" t="s">
        <v>117</v>
      </c>
      <c r="E27" s="42"/>
      <c r="F27" s="42"/>
      <c r="G27" s="42"/>
      <c r="H27" s="42"/>
      <c r="I27" s="105" t="str">
        <f t="shared" si="1"/>
        <v/>
      </c>
      <c r="J27" s="106" t="str">
        <f>IF(I27=0,"0,00",I27/SUM(I25:I27)*100)</f>
        <v>0,00</v>
      </c>
    </row>
    <row r="28" ht="12.75" customHeight="1">
      <c r="A28" s="95" t="s">
        <v>121</v>
      </c>
      <c r="B28" s="96">
        <v>3.0</v>
      </c>
      <c r="C28" s="108"/>
      <c r="D28" s="97" t="s">
        <v>114</v>
      </c>
      <c r="E28" s="33"/>
      <c r="F28" s="33"/>
      <c r="G28" s="33"/>
      <c r="H28" s="33"/>
      <c r="I28" s="33" t="str">
        <f t="shared" si="1"/>
        <v/>
      </c>
      <c r="J28" s="98" t="str">
        <f>IF(I28=0,"0,00",I28/SUM(I28:I30)*100)</f>
        <v>0,00</v>
      </c>
    </row>
    <row r="29" ht="12.75" customHeight="1">
      <c r="A29" s="99"/>
      <c r="B29" s="99"/>
      <c r="C29" s="88" t="s">
        <v>115</v>
      </c>
      <c r="D29" s="100" t="s">
        <v>116</v>
      </c>
      <c r="E29" s="101"/>
      <c r="F29" s="101"/>
      <c r="G29" s="101"/>
      <c r="H29" s="101"/>
      <c r="I29" s="101" t="str">
        <f t="shared" si="1"/>
        <v/>
      </c>
      <c r="J29" s="102" t="str">
        <f>IF(I29=0,"0,00",I29/SUM(I28:I30)*100)</f>
        <v>0,00</v>
      </c>
    </row>
    <row r="30" ht="12.75" customHeight="1">
      <c r="A30" s="99"/>
      <c r="B30" s="99"/>
      <c r="C30" s="103" t="s">
        <v>82</v>
      </c>
      <c r="D30" s="104" t="s">
        <v>117</v>
      </c>
      <c r="E30" s="42"/>
      <c r="F30" s="42"/>
      <c r="G30" s="42"/>
      <c r="H30" s="42"/>
      <c r="I30" s="105" t="str">
        <f t="shared" si="1"/>
        <v/>
      </c>
      <c r="J30" s="106" t="str">
        <f>IF(I30=0,"0,00",I30/SUM(I28:I30)*100)</f>
        <v>0,00</v>
      </c>
    </row>
    <row r="31" ht="12.75" customHeight="1">
      <c r="A31" s="99"/>
      <c r="B31" s="99"/>
      <c r="C31" s="107"/>
      <c r="D31" s="97" t="s">
        <v>114</v>
      </c>
      <c r="E31" s="33"/>
      <c r="F31" s="33"/>
      <c r="G31" s="33"/>
      <c r="H31" s="33"/>
      <c r="I31" s="33" t="str">
        <f t="shared" si="1"/>
        <v/>
      </c>
      <c r="J31" s="98" t="str">
        <f>IF(I31=0,"0,00",I31/SUM(I31:I33)*100)</f>
        <v>0,00</v>
      </c>
    </row>
    <row r="32" ht="12.75" customHeight="1">
      <c r="A32" s="99"/>
      <c r="B32" s="99"/>
      <c r="C32" s="88" t="s">
        <v>118</v>
      </c>
      <c r="D32" s="100" t="s">
        <v>116</v>
      </c>
      <c r="E32" s="101"/>
      <c r="F32" s="101"/>
      <c r="G32" s="101"/>
      <c r="H32" s="101"/>
      <c r="I32" s="101" t="str">
        <f t="shared" si="1"/>
        <v/>
      </c>
      <c r="J32" s="102" t="str">
        <f>IF(I32=0,"0,00",I32/SUM(I31:I33)*100)</f>
        <v>0,00</v>
      </c>
    </row>
    <row r="33" ht="12.75" customHeight="1">
      <c r="A33" s="99"/>
      <c r="B33" s="99"/>
      <c r="C33" s="103" t="s">
        <v>75</v>
      </c>
      <c r="D33" s="104" t="s">
        <v>117</v>
      </c>
      <c r="E33" s="42"/>
      <c r="F33" s="42"/>
      <c r="G33" s="42"/>
      <c r="H33" s="42"/>
      <c r="I33" s="105" t="str">
        <f t="shared" si="1"/>
        <v/>
      </c>
      <c r="J33" s="106" t="str">
        <f>IF(I33=0,"0,00",I33/SUM(I31:I33)*100)</f>
        <v>0,00</v>
      </c>
    </row>
    <row r="34" ht="12.75" customHeight="1">
      <c r="A34" s="99"/>
      <c r="B34" s="99"/>
      <c r="C34" s="107"/>
      <c r="D34" s="97" t="s">
        <v>114</v>
      </c>
      <c r="E34" s="33"/>
      <c r="F34" s="33"/>
      <c r="G34" s="33"/>
      <c r="H34" s="33"/>
      <c r="I34" s="33" t="str">
        <f t="shared" si="1"/>
        <v/>
      </c>
      <c r="J34" s="98" t="str">
        <f>IF(I34=0,"0,00",I34/SUM(I34:I36)*100)</f>
        <v>0,00</v>
      </c>
    </row>
    <row r="35" ht="12.75" customHeight="1">
      <c r="A35" s="99"/>
      <c r="B35" s="99"/>
      <c r="C35" s="88" t="s">
        <v>119</v>
      </c>
      <c r="D35" s="100" t="s">
        <v>116</v>
      </c>
      <c r="E35" s="101"/>
      <c r="F35" s="101"/>
      <c r="G35" s="101"/>
      <c r="H35" s="101"/>
      <c r="I35" s="101" t="str">
        <f t="shared" si="1"/>
        <v/>
      </c>
      <c r="J35" s="102" t="str">
        <f>IF(I35=0,"0,00",I35/SUM(I34:I36)*100)</f>
        <v>0,00</v>
      </c>
    </row>
    <row r="36" ht="12.75" customHeight="1">
      <c r="A36" s="23"/>
      <c r="B36" s="23"/>
      <c r="C36" s="103" t="s">
        <v>66</v>
      </c>
      <c r="D36" s="104" t="s">
        <v>117</v>
      </c>
      <c r="E36" s="42"/>
      <c r="F36" s="42"/>
      <c r="G36" s="42"/>
      <c r="H36" s="42"/>
      <c r="I36" s="105" t="str">
        <f t="shared" si="1"/>
        <v/>
      </c>
      <c r="J36" s="106" t="str">
        <f>IF(I36=0,"0,00",I36/SUM(I34:I36)*100)</f>
        <v>0,00</v>
      </c>
    </row>
    <row r="37" ht="12.75" customHeight="1">
      <c r="A37" s="95" t="s">
        <v>122</v>
      </c>
      <c r="B37" s="96">
        <v>2.0</v>
      </c>
      <c r="C37" s="108"/>
      <c r="D37" s="97" t="s">
        <v>114</v>
      </c>
      <c r="E37" s="33"/>
      <c r="F37" s="33"/>
      <c r="G37" s="33"/>
      <c r="H37" s="33"/>
      <c r="I37" s="33" t="str">
        <f t="shared" si="1"/>
        <v/>
      </c>
      <c r="J37" s="98" t="str">
        <f>IF(I37=0,"0,00",I37/SUM(I37:I39)*100)</f>
        <v>0,00</v>
      </c>
    </row>
    <row r="38" ht="12.75" customHeight="1">
      <c r="A38" s="99"/>
      <c r="B38" s="99"/>
      <c r="C38" s="88" t="s">
        <v>115</v>
      </c>
      <c r="D38" s="100" t="s">
        <v>116</v>
      </c>
      <c r="E38" s="101"/>
      <c r="F38" s="101"/>
      <c r="G38" s="101"/>
      <c r="H38" s="101"/>
      <c r="I38" s="101" t="str">
        <f t="shared" si="1"/>
        <v/>
      </c>
      <c r="J38" s="102" t="str">
        <f>IF(I38=0,"0,00",I38/SUM(I37:I39)*100)</f>
        <v>0,00</v>
      </c>
    </row>
    <row r="39" ht="12.75" customHeight="1">
      <c r="A39" s="99"/>
      <c r="B39" s="99"/>
      <c r="C39" s="103" t="s">
        <v>82</v>
      </c>
      <c r="D39" s="104" t="s">
        <v>117</v>
      </c>
      <c r="E39" s="42"/>
      <c r="F39" s="42"/>
      <c r="G39" s="42"/>
      <c r="H39" s="42"/>
      <c r="I39" s="105" t="str">
        <f t="shared" si="1"/>
        <v/>
      </c>
      <c r="J39" s="106" t="str">
        <f>IF(I39=0,"0,00",I39/SUM(I37:I39)*100)</f>
        <v>0,00</v>
      </c>
    </row>
    <row r="40" ht="12.75" customHeight="1">
      <c r="A40" s="99"/>
      <c r="B40" s="99"/>
      <c r="C40" s="107"/>
      <c r="D40" s="97" t="s">
        <v>114</v>
      </c>
      <c r="E40" s="33"/>
      <c r="F40" s="33"/>
      <c r="G40" s="33"/>
      <c r="H40" s="33"/>
      <c r="I40" s="33" t="str">
        <f t="shared" si="1"/>
        <v/>
      </c>
      <c r="J40" s="98" t="str">
        <f>IF(I40=0,"0,00",I40/SUM(I40:I42)*100)</f>
        <v>0,00</v>
      </c>
    </row>
    <row r="41" ht="12.75" customHeight="1">
      <c r="A41" s="99"/>
      <c r="B41" s="99"/>
      <c r="C41" s="88" t="s">
        <v>118</v>
      </c>
      <c r="D41" s="100" t="s">
        <v>116</v>
      </c>
      <c r="E41" s="101"/>
      <c r="F41" s="101"/>
      <c r="G41" s="101"/>
      <c r="H41" s="101"/>
      <c r="I41" s="101" t="str">
        <f t="shared" si="1"/>
        <v/>
      </c>
      <c r="J41" s="102" t="str">
        <f>IF(I41=0,"0,00",I41/SUM(I40:I42)*100)</f>
        <v>0,00</v>
      </c>
    </row>
    <row r="42" ht="12.75" customHeight="1">
      <c r="A42" s="99"/>
      <c r="B42" s="99"/>
      <c r="C42" s="103" t="s">
        <v>86</v>
      </c>
      <c r="D42" s="104" t="s">
        <v>117</v>
      </c>
      <c r="E42" s="42"/>
      <c r="F42" s="42"/>
      <c r="G42" s="42"/>
      <c r="H42" s="42"/>
      <c r="I42" s="105" t="str">
        <f t="shared" si="1"/>
        <v/>
      </c>
      <c r="J42" s="106" t="str">
        <f>IF(I42=0,"0,00",I42/SUM(I40:I42)*100)</f>
        <v>0,00</v>
      </c>
    </row>
    <row r="43" ht="12.75" customHeight="1">
      <c r="A43" s="99"/>
      <c r="B43" s="99"/>
      <c r="C43" s="107"/>
      <c r="D43" s="97" t="s">
        <v>114</v>
      </c>
      <c r="E43" s="33"/>
      <c r="F43" s="33"/>
      <c r="G43" s="33"/>
      <c r="H43" s="33"/>
      <c r="I43" s="33" t="str">
        <f t="shared" si="1"/>
        <v/>
      </c>
      <c r="J43" s="98" t="str">
        <f>IF(I43=0,"0,00",I43/SUM(I43:I45)*100)</f>
        <v>0,00</v>
      </c>
    </row>
    <row r="44" ht="12.75" customHeight="1">
      <c r="A44" s="99"/>
      <c r="B44" s="99"/>
      <c r="C44" s="88" t="s">
        <v>119</v>
      </c>
      <c r="D44" s="100" t="s">
        <v>116</v>
      </c>
      <c r="E44" s="101"/>
      <c r="F44" s="101"/>
      <c r="G44" s="101"/>
      <c r="H44" s="101"/>
      <c r="I44" s="101" t="str">
        <f t="shared" si="1"/>
        <v/>
      </c>
      <c r="J44" s="102" t="str">
        <f>IF(I44=0,"0,00",I44/SUM(I43:I45)*100)</f>
        <v>0,00</v>
      </c>
    </row>
    <row r="45" ht="12.75" customHeight="1">
      <c r="A45" s="23"/>
      <c r="B45" s="23"/>
      <c r="C45" s="109" t="s">
        <v>66</v>
      </c>
      <c r="D45" s="104" t="s">
        <v>117</v>
      </c>
      <c r="E45" s="42"/>
      <c r="F45" s="42"/>
      <c r="G45" s="42"/>
      <c r="H45" s="42"/>
      <c r="I45" s="110" t="str">
        <f t="shared" si="1"/>
        <v/>
      </c>
      <c r="J45" s="106" t="str">
        <f>IF(I45=0,"0,00",I45/SUM(I43:I45)*100)</f>
        <v>0,00</v>
      </c>
    </row>
    <row r="46" ht="12.75" customHeight="1">
      <c r="A46" s="111"/>
      <c r="B46" s="7"/>
      <c r="C46" s="112"/>
      <c r="D46" s="18"/>
      <c r="E46" s="18"/>
      <c r="F46" s="113"/>
      <c r="G46" s="113"/>
      <c r="H46" s="113"/>
      <c r="I46" s="113"/>
      <c r="J46" s="114"/>
    </row>
    <row r="47" ht="12.75" customHeight="1">
      <c r="A47" s="64" t="s">
        <v>67</v>
      </c>
      <c r="B47" s="64"/>
      <c r="C47" s="115"/>
      <c r="D47" s="115"/>
      <c r="E47" s="115"/>
      <c r="F47" s="115"/>
      <c r="G47" s="116"/>
      <c r="H47" s="116"/>
      <c r="I47" s="116"/>
      <c r="J47" s="116"/>
    </row>
    <row r="48" ht="12.75" customHeight="1">
      <c r="A48" s="65"/>
      <c r="B48" s="65"/>
      <c r="C48" s="65"/>
      <c r="D48" s="65"/>
      <c r="E48" s="65"/>
      <c r="F48" s="65"/>
      <c r="G48" s="117"/>
      <c r="H48" s="117"/>
      <c r="I48" s="117"/>
      <c r="J48" s="117"/>
    </row>
    <row r="49" ht="12.75" customHeight="1">
      <c r="A49" s="65"/>
      <c r="B49" s="65"/>
      <c r="C49" s="65"/>
      <c r="D49" s="65"/>
      <c r="E49" s="65"/>
      <c r="F49" s="65"/>
      <c r="G49" s="117"/>
      <c r="H49" s="117"/>
      <c r="I49" s="117"/>
      <c r="J49" s="117"/>
    </row>
    <row r="50" ht="12.75" customHeight="1">
      <c r="A50" s="118"/>
      <c r="B50" s="118"/>
      <c r="C50" s="118"/>
      <c r="D50" s="118"/>
      <c r="E50" s="118"/>
      <c r="F50" s="118"/>
      <c r="G50" s="118"/>
      <c r="H50" s="118"/>
      <c r="I50" s="118"/>
      <c r="J50" s="118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4">
    <mergeCell ref="I5:J5"/>
    <mergeCell ref="I6:J6"/>
    <mergeCell ref="I8:I9"/>
    <mergeCell ref="J8:J9"/>
    <mergeCell ref="A2:J2"/>
    <mergeCell ref="A4:B4"/>
    <mergeCell ref="C4:E4"/>
    <mergeCell ref="A5:B5"/>
    <mergeCell ref="C5:E5"/>
    <mergeCell ref="C6:E6"/>
    <mergeCell ref="C7:F7"/>
    <mergeCell ref="A19:A27"/>
    <mergeCell ref="B19:B27"/>
    <mergeCell ref="A28:A36"/>
    <mergeCell ref="B28:B36"/>
    <mergeCell ref="A37:A45"/>
    <mergeCell ref="B37:B45"/>
    <mergeCell ref="A6:B6"/>
    <mergeCell ref="A8:A9"/>
    <mergeCell ref="B8:B9"/>
    <mergeCell ref="C8:C9"/>
    <mergeCell ref="D8:D9"/>
    <mergeCell ref="A10:A18"/>
    <mergeCell ref="B10:B18"/>
  </mergeCells>
  <printOptions/>
  <pageMargins bottom="0.75" footer="0.0" header="0.0" left="0.25" right="0.51" top="0.56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3" width="5.29"/>
    <col customWidth="1" min="4" max="4" width="5.0"/>
    <col customWidth="1" min="5" max="6" width="5.29"/>
    <col customWidth="1" min="7" max="7" width="5.57"/>
    <col customWidth="1" min="8" max="8" width="5.0"/>
    <col customWidth="1" min="9" max="10" width="5.29"/>
    <col customWidth="1" min="11" max="11" width="5.0"/>
    <col customWidth="1" min="12" max="12" width="3.14"/>
    <col customWidth="1" min="13" max="14" width="4.71"/>
    <col customWidth="1" min="15" max="15" width="5.29"/>
    <col customWidth="1" min="16" max="16" width="6.0"/>
    <col customWidth="1" min="17" max="20" width="4.71"/>
    <col customWidth="1" min="21" max="21" width="6.43"/>
    <col customWidth="1" min="22" max="28" width="4.71"/>
    <col customWidth="1" min="29" max="29" width="3.71"/>
    <col customWidth="1" min="30" max="36" width="4.71"/>
    <col customWidth="1" min="37" max="37" width="5.43"/>
    <col customWidth="1" min="38" max="41" width="4.71"/>
    <col customWidth="1" min="42" max="43" width="10.71"/>
    <col customWidth="1" min="44" max="81" width="4.71"/>
  </cols>
  <sheetData>
    <row r="1" ht="12.75" customHeight="1">
      <c r="A1" s="119"/>
      <c r="B1" s="120"/>
      <c r="C1" s="120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</row>
    <row r="2" ht="12.75" customHeight="1">
      <c r="A2" s="121"/>
      <c r="B2" s="121"/>
      <c r="C2" s="121"/>
      <c r="D2" s="121"/>
      <c r="E2" s="121"/>
      <c r="F2" s="121"/>
      <c r="G2" s="121"/>
      <c r="H2" s="121"/>
      <c r="I2" s="119"/>
      <c r="J2" s="119"/>
      <c r="K2" s="119"/>
      <c r="L2" s="119"/>
      <c r="M2" s="122" t="s">
        <v>123</v>
      </c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</row>
    <row r="3" ht="12.75" customHeight="1">
      <c r="A3" s="121"/>
      <c r="B3" s="121"/>
      <c r="C3" s="121"/>
      <c r="D3" s="121"/>
      <c r="E3" s="121"/>
      <c r="F3" s="121"/>
      <c r="G3" s="121"/>
      <c r="H3" s="121"/>
      <c r="I3" s="119"/>
      <c r="J3" s="119"/>
      <c r="K3" s="119"/>
      <c r="L3" s="119"/>
      <c r="M3" s="122" t="s">
        <v>124</v>
      </c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</row>
    <row r="4" ht="12.75" customHeight="1">
      <c r="A4" s="121"/>
      <c r="B4" s="121"/>
      <c r="C4" s="121"/>
      <c r="D4" s="121"/>
      <c r="E4" s="121"/>
      <c r="F4" s="121"/>
      <c r="G4" s="121"/>
      <c r="H4" s="121"/>
      <c r="I4" s="119"/>
      <c r="J4" s="119"/>
      <c r="K4" s="119"/>
      <c r="L4" s="119"/>
      <c r="M4" s="122" t="s">
        <v>125</v>
      </c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</row>
    <row r="5" ht="12.75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</row>
    <row r="6" ht="12.75" customHeight="1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</row>
    <row r="7" ht="12.75" customHeight="1">
      <c r="A7" s="119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</row>
    <row r="8" ht="12.75" customHeight="1">
      <c r="A8" s="123" t="s">
        <v>126</v>
      </c>
      <c r="C8" s="124" t="s">
        <v>127</v>
      </c>
      <c r="D8" s="9"/>
      <c r="E8" s="9"/>
      <c r="F8" s="9"/>
      <c r="G8" s="9"/>
      <c r="H8" s="9"/>
      <c r="I8" s="119"/>
      <c r="J8" s="119"/>
      <c r="K8" s="119"/>
      <c r="L8" s="123" t="s">
        <v>128</v>
      </c>
      <c r="O8" s="124" t="str">
        <f>'G-1'!D5</f>
        <v>CL 76 - CR 62</v>
      </c>
      <c r="P8" s="9"/>
      <c r="Q8" s="9"/>
      <c r="R8" s="9"/>
      <c r="S8" s="9"/>
      <c r="T8" s="119"/>
      <c r="U8" s="119"/>
      <c r="V8" s="123" t="s">
        <v>129</v>
      </c>
      <c r="Y8" s="124" t="s">
        <v>130</v>
      </c>
      <c r="Z8" s="9"/>
      <c r="AA8" s="9"/>
      <c r="AB8" s="119"/>
      <c r="AC8" s="119"/>
      <c r="AD8" s="119"/>
      <c r="AE8" s="119"/>
      <c r="AF8" s="119"/>
      <c r="AG8" s="119"/>
      <c r="AH8" s="123" t="s">
        <v>131</v>
      </c>
      <c r="AJ8" s="125">
        <f>'G-1'!S6</f>
        <v>44062</v>
      </c>
      <c r="AK8" s="9"/>
      <c r="AL8" s="9"/>
      <c r="AM8" s="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</row>
    <row r="9" ht="12.7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</row>
    <row r="10" ht="12.75" customHeight="1">
      <c r="A10" s="119"/>
      <c r="B10" s="119"/>
      <c r="C10" s="119"/>
      <c r="D10" s="126" t="s">
        <v>59</v>
      </c>
      <c r="E10" s="9"/>
      <c r="F10" s="9"/>
      <c r="G10" s="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26" t="s">
        <v>132</v>
      </c>
      <c r="T10" s="9"/>
      <c r="U10" s="9"/>
      <c r="V10" s="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26" t="s">
        <v>62</v>
      </c>
      <c r="AI10" s="9"/>
      <c r="AJ10" s="9"/>
      <c r="AK10" s="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</row>
    <row r="11" ht="16.5" customHeight="1">
      <c r="A11" s="127" t="s">
        <v>133</v>
      </c>
      <c r="B11" s="128">
        <v>0.3229166666666667</v>
      </c>
      <c r="C11" s="128">
        <v>0.3333333333333333</v>
      </c>
      <c r="D11" s="128">
        <v>0.34375</v>
      </c>
      <c r="E11" s="128">
        <v>0.3541666666666667</v>
      </c>
      <c r="F11" s="128">
        <v>0.3645833333333333</v>
      </c>
      <c r="G11" s="128">
        <v>0.375</v>
      </c>
      <c r="H11" s="128">
        <v>0.3854166666666667</v>
      </c>
      <c r="I11" s="128">
        <v>0.3958333333333333</v>
      </c>
      <c r="J11" s="128">
        <v>0.40625</v>
      </c>
      <c r="K11" s="128">
        <v>0.4166666666666667</v>
      </c>
      <c r="L11" s="119"/>
      <c r="M11" s="128">
        <v>0.46875</v>
      </c>
      <c r="N11" s="128">
        <v>0.4791666666666667</v>
      </c>
      <c r="O11" s="128">
        <v>0.4895833333333333</v>
      </c>
      <c r="P11" s="128">
        <v>0.5</v>
      </c>
      <c r="Q11" s="128">
        <v>0.5104166666666666</v>
      </c>
      <c r="R11" s="128">
        <v>0.5208333333333334</v>
      </c>
      <c r="S11" s="128">
        <v>0.53125</v>
      </c>
      <c r="T11" s="128">
        <v>0.5416666666666666</v>
      </c>
      <c r="U11" s="128">
        <v>0.5520833333333334</v>
      </c>
      <c r="V11" s="128">
        <v>0.5625</v>
      </c>
      <c r="W11" s="128">
        <v>0.5729166666666666</v>
      </c>
      <c r="X11" s="128">
        <v>0.5833333333333334</v>
      </c>
      <c r="Y11" s="128">
        <v>0.59375</v>
      </c>
      <c r="Z11" s="128">
        <v>0.6041666666666666</v>
      </c>
      <c r="AA11" s="128">
        <v>0.6145833333333334</v>
      </c>
      <c r="AB11" s="128">
        <v>0.625</v>
      </c>
      <c r="AC11" s="119"/>
      <c r="AD11" s="128">
        <v>0.6770833333333334</v>
      </c>
      <c r="AE11" s="128">
        <v>0.6875</v>
      </c>
      <c r="AF11" s="128">
        <v>0.6979166666666666</v>
      </c>
      <c r="AG11" s="128">
        <v>0.7083333333333334</v>
      </c>
      <c r="AH11" s="128">
        <v>0.71875</v>
      </c>
      <c r="AI11" s="128">
        <v>0.7291666666666666</v>
      </c>
      <c r="AJ11" s="128">
        <v>0.7395833333333334</v>
      </c>
      <c r="AK11" s="128">
        <v>0.75</v>
      </c>
      <c r="AL11" s="128">
        <v>0.7604166666666666</v>
      </c>
      <c r="AM11" s="128">
        <v>0.7708333333333334</v>
      </c>
      <c r="AN11" s="128">
        <v>0.78125</v>
      </c>
      <c r="AO11" s="128">
        <v>0.7916666666666666</v>
      </c>
      <c r="AP11" s="129"/>
      <c r="AQ11" s="119"/>
      <c r="AR11" s="128">
        <v>0.3229166666666667</v>
      </c>
      <c r="AS11" s="128">
        <v>0.3333333333333333</v>
      </c>
      <c r="AT11" s="128">
        <v>0.34375</v>
      </c>
      <c r="AU11" s="128">
        <v>0.3541666666666667</v>
      </c>
      <c r="AV11" s="128">
        <v>0.3645833333333333</v>
      </c>
      <c r="AW11" s="128">
        <v>0.375</v>
      </c>
      <c r="AX11" s="128">
        <v>0.3854166666666667</v>
      </c>
      <c r="AY11" s="128">
        <v>0.3958333333333333</v>
      </c>
      <c r="AZ11" s="128">
        <v>0.40625</v>
      </c>
      <c r="BA11" s="128">
        <v>0.4166666666666667</v>
      </c>
      <c r="BB11" s="128">
        <v>0.46875</v>
      </c>
      <c r="BC11" s="128">
        <v>0.4791666666666667</v>
      </c>
      <c r="BD11" s="128">
        <v>0.4895833333333333</v>
      </c>
      <c r="BE11" s="128">
        <v>0.5</v>
      </c>
      <c r="BF11" s="128">
        <v>0.5104166666666666</v>
      </c>
      <c r="BG11" s="128">
        <v>0.5208333333333334</v>
      </c>
      <c r="BH11" s="128">
        <v>0.53125</v>
      </c>
      <c r="BI11" s="128">
        <v>0.5416666666666666</v>
      </c>
      <c r="BJ11" s="128">
        <v>0.5520833333333334</v>
      </c>
      <c r="BK11" s="128">
        <v>0.5625</v>
      </c>
      <c r="BL11" s="128">
        <v>0.5729166666666666</v>
      </c>
      <c r="BM11" s="128">
        <v>0.5833333333333334</v>
      </c>
      <c r="BN11" s="128">
        <v>0.59375</v>
      </c>
      <c r="BO11" s="128">
        <v>0.6041666666666666</v>
      </c>
      <c r="BP11" s="128">
        <v>0.6145833333333334</v>
      </c>
      <c r="BQ11" s="128">
        <v>0.625</v>
      </c>
      <c r="BR11" s="128">
        <v>0.6770833333333334</v>
      </c>
      <c r="BS11" s="128">
        <v>0.6875</v>
      </c>
      <c r="BT11" s="128">
        <v>0.6979166666666666</v>
      </c>
      <c r="BU11" s="128">
        <v>0.7083333333333334</v>
      </c>
      <c r="BV11" s="128">
        <v>0.71875</v>
      </c>
      <c r="BW11" s="128">
        <v>0.7291666666666666</v>
      </c>
      <c r="BX11" s="128">
        <v>0.7395833333333334</v>
      </c>
      <c r="BY11" s="128">
        <v>0.75</v>
      </c>
      <c r="BZ11" s="128">
        <v>0.7604166666666666</v>
      </c>
      <c r="CA11" s="128">
        <v>0.7708333333333334</v>
      </c>
      <c r="CB11" s="128">
        <v>0.78125</v>
      </c>
      <c r="CC11" s="128">
        <v>0.7916666666666666</v>
      </c>
    </row>
    <row r="12" ht="12.75" customHeight="1">
      <c r="A12" s="119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30" t="s">
        <v>134</v>
      </c>
      <c r="U12" s="13"/>
      <c r="V12" s="131">
        <v>1.0</v>
      </c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27"/>
      <c r="AS12" s="127"/>
      <c r="AT12" s="127"/>
      <c r="AU12" s="132">
        <f t="shared" ref="AU12:BA12" si="1">E14</f>
        <v>16</v>
      </c>
      <c r="AV12" s="132">
        <f t="shared" si="1"/>
        <v>16</v>
      </c>
      <c r="AW12" s="132">
        <f t="shared" si="1"/>
        <v>15</v>
      </c>
      <c r="AX12" s="132">
        <f t="shared" si="1"/>
        <v>15</v>
      </c>
      <c r="AY12" s="132">
        <f t="shared" si="1"/>
        <v>16</v>
      </c>
      <c r="AZ12" s="132">
        <f t="shared" si="1"/>
        <v>17</v>
      </c>
      <c r="BA12" s="132">
        <f t="shared" si="1"/>
        <v>20</v>
      </c>
      <c r="BB12" s="127"/>
      <c r="BC12" s="127"/>
      <c r="BD12" s="127"/>
      <c r="BE12" s="132">
        <f t="shared" ref="BE12:BQ12" si="2">P14</f>
        <v>11</v>
      </c>
      <c r="BF12" s="132">
        <f t="shared" si="2"/>
        <v>9</v>
      </c>
      <c r="BG12" s="132">
        <f t="shared" si="2"/>
        <v>9</v>
      </c>
      <c r="BH12" s="132">
        <f t="shared" si="2"/>
        <v>9</v>
      </c>
      <c r="BI12" s="132">
        <f t="shared" si="2"/>
        <v>8</v>
      </c>
      <c r="BJ12" s="132">
        <f t="shared" si="2"/>
        <v>8</v>
      </c>
      <c r="BK12" s="132">
        <f t="shared" si="2"/>
        <v>6</v>
      </c>
      <c r="BL12" s="132">
        <f t="shared" si="2"/>
        <v>8</v>
      </c>
      <c r="BM12" s="132">
        <f t="shared" si="2"/>
        <v>10</v>
      </c>
      <c r="BN12" s="132">
        <f t="shared" si="2"/>
        <v>11</v>
      </c>
      <c r="BO12" s="132">
        <f t="shared" si="2"/>
        <v>12</v>
      </c>
      <c r="BP12" s="132">
        <f t="shared" si="2"/>
        <v>9</v>
      </c>
      <c r="BQ12" s="132">
        <f t="shared" si="2"/>
        <v>8</v>
      </c>
      <c r="BR12" s="127"/>
      <c r="BS12" s="127"/>
      <c r="BT12" s="127"/>
      <c r="BU12" s="132">
        <f t="shared" ref="BU12:CC12" si="3">AG14</f>
        <v>21</v>
      </c>
      <c r="BV12" s="132">
        <f t="shared" si="3"/>
        <v>18</v>
      </c>
      <c r="BW12" s="132">
        <f t="shared" si="3"/>
        <v>13</v>
      </c>
      <c r="BX12" s="132">
        <f t="shared" si="3"/>
        <v>5</v>
      </c>
      <c r="BY12" s="132">
        <f t="shared" si="3"/>
        <v>0</v>
      </c>
      <c r="BZ12" s="132">
        <f t="shared" si="3"/>
        <v>0</v>
      </c>
      <c r="CA12" s="132">
        <f t="shared" si="3"/>
        <v>0</v>
      </c>
      <c r="CB12" s="132">
        <f t="shared" si="3"/>
        <v>0</v>
      </c>
      <c r="CC12" s="132">
        <f t="shared" si="3"/>
        <v>0</v>
      </c>
    </row>
    <row r="13" ht="16.5" customHeight="1">
      <c r="A13" s="132" t="s">
        <v>135</v>
      </c>
      <c r="B13" s="133">
        <f>'G-1'!F10</f>
        <v>4</v>
      </c>
      <c r="C13" s="133">
        <f>'G-1'!F11</f>
        <v>3</v>
      </c>
      <c r="D13" s="133">
        <f>'G-1'!F12</f>
        <v>6</v>
      </c>
      <c r="E13" s="133">
        <f>'G-1'!F13</f>
        <v>3</v>
      </c>
      <c r="F13" s="133">
        <f>'G-1'!F14</f>
        <v>4</v>
      </c>
      <c r="G13" s="133">
        <f>'G-1'!F15</f>
        <v>2</v>
      </c>
      <c r="H13" s="133">
        <f>'G-1'!F16</f>
        <v>6</v>
      </c>
      <c r="I13" s="133">
        <f>'G-1'!F17</f>
        <v>4</v>
      </c>
      <c r="J13" s="133">
        <f>'G-1'!F18</f>
        <v>5</v>
      </c>
      <c r="K13" s="133">
        <f>'G-1'!F19</f>
        <v>5</v>
      </c>
      <c r="L13" s="79"/>
      <c r="M13" s="133">
        <f>'G-1'!F20</f>
        <v>4</v>
      </c>
      <c r="N13" s="133">
        <f>'G-1'!F21</f>
        <v>3</v>
      </c>
      <c r="O13" s="133">
        <f>'G-1'!F22</f>
        <v>2</v>
      </c>
      <c r="P13" s="133">
        <f>'G-1'!M10</f>
        <v>2</v>
      </c>
      <c r="Q13" s="133">
        <f>'G-1'!M11</f>
        <v>2</v>
      </c>
      <c r="R13" s="133">
        <f>'G-1'!M12</f>
        <v>3</v>
      </c>
      <c r="S13" s="133">
        <f>'G-1'!M13</f>
        <v>2</v>
      </c>
      <c r="T13" s="133">
        <f>'G-1'!M14</f>
        <v>1</v>
      </c>
      <c r="U13" s="133">
        <f>'G-1'!M15</f>
        <v>2</v>
      </c>
      <c r="V13" s="133">
        <f>'G-1'!M16</f>
        <v>1</v>
      </c>
      <c r="W13" s="133">
        <f>'G-1'!M17</f>
        <v>4</v>
      </c>
      <c r="X13" s="133">
        <f>'G-1'!M18</f>
        <v>3</v>
      </c>
      <c r="Y13" s="133">
        <f>'G-1'!M19</f>
        <v>3</v>
      </c>
      <c r="Z13" s="133">
        <f>'G-1'!M20</f>
        <v>2</v>
      </c>
      <c r="AA13" s="133">
        <f>'G-1'!M21</f>
        <v>1</v>
      </c>
      <c r="AB13" s="133">
        <f>'G-1'!M22</f>
        <v>2</v>
      </c>
      <c r="AC13" s="79"/>
      <c r="AD13" s="133">
        <f>'G-1'!T10</f>
        <v>3</v>
      </c>
      <c r="AE13" s="133">
        <f>'G-1'!T11</f>
        <v>5</v>
      </c>
      <c r="AF13" s="133">
        <f>'G-1'!T12</f>
        <v>8</v>
      </c>
      <c r="AG13" s="133">
        <f>'G-1'!T13</f>
        <v>5</v>
      </c>
      <c r="AH13" s="133" t="str">
        <f>'G-1'!T14</f>
        <v/>
      </c>
      <c r="AI13" s="133" t="str">
        <f>'G-1'!T15</f>
        <v/>
      </c>
      <c r="AJ13" s="133" t="str">
        <f>'G-1'!T16</f>
        <v/>
      </c>
      <c r="AK13" s="133" t="str">
        <f>'G-1'!T17</f>
        <v/>
      </c>
      <c r="AL13" s="133" t="str">
        <f>'G-1'!T18</f>
        <v/>
      </c>
      <c r="AM13" s="133" t="str">
        <f>'G-1'!T19</f>
        <v/>
      </c>
      <c r="AN13" s="133" t="str">
        <f>'G-1'!T20</f>
        <v/>
      </c>
      <c r="AO13" s="133" t="str">
        <f>'G-1'!T21</f>
        <v/>
      </c>
      <c r="AP13" s="134"/>
      <c r="AQ13" s="134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4"/>
      <c r="CB13" s="134"/>
      <c r="CC13" s="134"/>
    </row>
    <row r="14" ht="16.5" customHeight="1">
      <c r="A14" s="132" t="s">
        <v>136</v>
      </c>
      <c r="B14" s="133"/>
      <c r="C14" s="133"/>
      <c r="D14" s="133"/>
      <c r="E14" s="133">
        <f t="shared" ref="E14:K14" si="4">B13+C13+D13+E13</f>
        <v>16</v>
      </c>
      <c r="F14" s="133">
        <f t="shared" si="4"/>
        <v>16</v>
      </c>
      <c r="G14" s="133">
        <f t="shared" si="4"/>
        <v>15</v>
      </c>
      <c r="H14" s="133">
        <f t="shared" si="4"/>
        <v>15</v>
      </c>
      <c r="I14" s="133">
        <f t="shared" si="4"/>
        <v>16</v>
      </c>
      <c r="J14" s="133">
        <f t="shared" si="4"/>
        <v>17</v>
      </c>
      <c r="K14" s="133">
        <f t="shared" si="4"/>
        <v>20</v>
      </c>
      <c r="L14" s="79"/>
      <c r="M14" s="133"/>
      <c r="N14" s="133"/>
      <c r="O14" s="133"/>
      <c r="P14" s="133">
        <f t="shared" ref="P14:AB14" si="5">M13+N13+O13+P13</f>
        <v>11</v>
      </c>
      <c r="Q14" s="133">
        <f t="shared" si="5"/>
        <v>9</v>
      </c>
      <c r="R14" s="133">
        <f t="shared" si="5"/>
        <v>9</v>
      </c>
      <c r="S14" s="133">
        <f t="shared" si="5"/>
        <v>9</v>
      </c>
      <c r="T14" s="133">
        <f t="shared" si="5"/>
        <v>8</v>
      </c>
      <c r="U14" s="133">
        <f t="shared" si="5"/>
        <v>8</v>
      </c>
      <c r="V14" s="133">
        <f t="shared" si="5"/>
        <v>6</v>
      </c>
      <c r="W14" s="133">
        <f t="shared" si="5"/>
        <v>8</v>
      </c>
      <c r="X14" s="133">
        <f t="shared" si="5"/>
        <v>10</v>
      </c>
      <c r="Y14" s="133">
        <f t="shared" si="5"/>
        <v>11</v>
      </c>
      <c r="Z14" s="133">
        <f t="shared" si="5"/>
        <v>12</v>
      </c>
      <c r="AA14" s="133">
        <f t="shared" si="5"/>
        <v>9</v>
      </c>
      <c r="AB14" s="133">
        <f t="shared" si="5"/>
        <v>8</v>
      </c>
      <c r="AC14" s="79"/>
      <c r="AD14" s="133"/>
      <c r="AE14" s="133"/>
      <c r="AF14" s="133"/>
      <c r="AG14" s="133">
        <f t="shared" ref="AG14:AO14" si="6">AD13+AE13+AF13+AG13</f>
        <v>21</v>
      </c>
      <c r="AH14" s="133">
        <f t="shared" si="6"/>
        <v>18</v>
      </c>
      <c r="AI14" s="133">
        <f t="shared" si="6"/>
        <v>13</v>
      </c>
      <c r="AJ14" s="133">
        <f t="shared" si="6"/>
        <v>5</v>
      </c>
      <c r="AK14" s="133">
        <f t="shared" si="6"/>
        <v>0</v>
      </c>
      <c r="AL14" s="133">
        <f t="shared" si="6"/>
        <v>0</v>
      </c>
      <c r="AM14" s="133">
        <f t="shared" si="6"/>
        <v>0</v>
      </c>
      <c r="AN14" s="133">
        <f t="shared" si="6"/>
        <v>0</v>
      </c>
      <c r="AO14" s="133">
        <f t="shared" si="6"/>
        <v>0</v>
      </c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</row>
    <row r="15" ht="16.5" customHeight="1">
      <c r="A15" s="127" t="s">
        <v>137</v>
      </c>
      <c r="B15" s="135"/>
      <c r="C15" s="136" t="s">
        <v>138</v>
      </c>
      <c r="D15" s="137">
        <f>DIRECCIONALIDAD!J10/100</f>
        <v>0</v>
      </c>
      <c r="E15" s="136"/>
      <c r="F15" s="136" t="s">
        <v>139</v>
      </c>
      <c r="G15" s="137">
        <f>DIRECCIONALIDAD!J11/100</f>
        <v>0</v>
      </c>
      <c r="H15" s="136"/>
      <c r="I15" s="136" t="s">
        <v>140</v>
      </c>
      <c r="J15" s="137">
        <f>DIRECCIONALIDAD!J12/100</f>
        <v>0</v>
      </c>
      <c r="K15" s="138"/>
      <c r="L15" s="4"/>
      <c r="M15" s="135"/>
      <c r="N15" s="136"/>
      <c r="O15" s="136" t="s">
        <v>138</v>
      </c>
      <c r="P15" s="137">
        <f>DIRECCIONALIDAD!J13/100</f>
        <v>0</v>
      </c>
      <c r="Q15" s="136"/>
      <c r="R15" s="136"/>
      <c r="S15" s="136"/>
      <c r="T15" s="136" t="s">
        <v>139</v>
      </c>
      <c r="U15" s="137">
        <f>DIRECCIONALIDAD!J14/100</f>
        <v>0</v>
      </c>
      <c r="V15" s="136"/>
      <c r="W15" s="136"/>
      <c r="X15" s="136"/>
      <c r="Y15" s="136" t="s">
        <v>140</v>
      </c>
      <c r="Z15" s="137">
        <f>DIRECCIONALIDAD!J15/100</f>
        <v>0</v>
      </c>
      <c r="AA15" s="136"/>
      <c r="AB15" s="138"/>
      <c r="AC15" s="4"/>
      <c r="AD15" s="135"/>
      <c r="AE15" s="136" t="s">
        <v>138</v>
      </c>
      <c r="AF15" s="137">
        <f>DIRECCIONALIDAD!J16/100</f>
        <v>0</v>
      </c>
      <c r="AG15" s="136"/>
      <c r="AH15" s="136"/>
      <c r="AI15" s="136"/>
      <c r="AJ15" s="136" t="s">
        <v>139</v>
      </c>
      <c r="AK15" s="137">
        <f>DIRECCIONALIDAD!J17/100</f>
        <v>0</v>
      </c>
      <c r="AL15" s="136"/>
      <c r="AM15" s="136"/>
      <c r="AN15" s="136" t="s">
        <v>140</v>
      </c>
      <c r="AO15" s="139">
        <f>DIRECCIONALIDAD!J18/100</f>
        <v>0</v>
      </c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</row>
    <row r="16" ht="16.5" customHeight="1">
      <c r="A16" s="140" t="s">
        <v>141</v>
      </c>
      <c r="B16" s="141">
        <f>MAX(B14:K14)</f>
        <v>20</v>
      </c>
      <c r="C16" s="136" t="s">
        <v>138</v>
      </c>
      <c r="D16" s="142">
        <f>+B16*D15</f>
        <v>0</v>
      </c>
      <c r="E16" s="136"/>
      <c r="F16" s="136" t="s">
        <v>139</v>
      </c>
      <c r="G16" s="142">
        <f>+B16*G15</f>
        <v>0</v>
      </c>
      <c r="H16" s="136"/>
      <c r="I16" s="136" t="s">
        <v>140</v>
      </c>
      <c r="J16" s="142">
        <f>+B16*J15</f>
        <v>0</v>
      </c>
      <c r="K16" s="138"/>
      <c r="L16" s="4"/>
      <c r="M16" s="141">
        <f>MAX(M14:AB14)</f>
        <v>12</v>
      </c>
      <c r="N16" s="136"/>
      <c r="O16" s="136" t="s">
        <v>138</v>
      </c>
      <c r="P16" s="143">
        <f>+M16*P15</f>
        <v>0</v>
      </c>
      <c r="Q16" s="136"/>
      <c r="R16" s="136"/>
      <c r="S16" s="136"/>
      <c r="T16" s="136" t="s">
        <v>139</v>
      </c>
      <c r="U16" s="143">
        <f>+M16*U15</f>
        <v>0</v>
      </c>
      <c r="V16" s="136"/>
      <c r="W16" s="136"/>
      <c r="X16" s="136"/>
      <c r="Y16" s="136" t="s">
        <v>140</v>
      </c>
      <c r="Z16" s="143">
        <f>+M16*Z15</f>
        <v>0</v>
      </c>
      <c r="AA16" s="136"/>
      <c r="AB16" s="138"/>
      <c r="AC16" s="4"/>
      <c r="AD16" s="141">
        <f>MAX(AD14:AO14)</f>
        <v>21</v>
      </c>
      <c r="AE16" s="136" t="s">
        <v>138</v>
      </c>
      <c r="AF16" s="142">
        <f>+AD16*AF15</f>
        <v>0</v>
      </c>
      <c r="AG16" s="136"/>
      <c r="AH16" s="136"/>
      <c r="AI16" s="136"/>
      <c r="AJ16" s="136" t="s">
        <v>139</v>
      </c>
      <c r="AK16" s="142">
        <f>+AD16*AK15</f>
        <v>0</v>
      </c>
      <c r="AL16" s="136"/>
      <c r="AM16" s="136"/>
      <c r="AN16" s="136" t="s">
        <v>140</v>
      </c>
      <c r="AO16" s="144">
        <f>+AD16*AO15</f>
        <v>0</v>
      </c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</row>
    <row r="17" ht="16.5" customHeight="1">
      <c r="A17" s="119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45" t="s">
        <v>134</v>
      </c>
      <c r="U17" s="13"/>
      <c r="V17" s="146">
        <v>2.0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</row>
    <row r="18" ht="16.5" customHeight="1">
      <c r="A18" s="132" t="s">
        <v>135</v>
      </c>
      <c r="B18" s="133">
        <f>'G-2'!F10</f>
        <v>0</v>
      </c>
      <c r="C18" s="133">
        <f>'G-2'!F11</f>
        <v>1</v>
      </c>
      <c r="D18" s="133">
        <f>'G-2'!F12</f>
        <v>2</v>
      </c>
      <c r="E18" s="133">
        <f>'G-2'!F13</f>
        <v>1</v>
      </c>
      <c r="F18" s="133">
        <f>'G-2'!F14</f>
        <v>3</v>
      </c>
      <c r="G18" s="133">
        <f>'G-2'!F15</f>
        <v>1</v>
      </c>
      <c r="H18" s="133">
        <f>'G-2'!F16</f>
        <v>0</v>
      </c>
      <c r="I18" s="133">
        <f>'G-2'!F17</f>
        <v>2</v>
      </c>
      <c r="J18" s="133">
        <f>'G-2'!F18</f>
        <v>2</v>
      </c>
      <c r="K18" s="133">
        <f>'G-2'!F19</f>
        <v>1</v>
      </c>
      <c r="L18" s="79"/>
      <c r="M18" s="133">
        <f>'G-2'!F20</f>
        <v>0</v>
      </c>
      <c r="N18" s="133">
        <f>'G-2'!F21</f>
        <v>1</v>
      </c>
      <c r="O18" s="133">
        <f>'G-2'!F22</f>
        <v>2</v>
      </c>
      <c r="P18" s="133">
        <f>'G-2'!M10</f>
        <v>1</v>
      </c>
      <c r="Q18" s="133">
        <f>'G-2'!M11</f>
        <v>1</v>
      </c>
      <c r="R18" s="133">
        <f>'G-2'!M12</f>
        <v>0</v>
      </c>
      <c r="S18" s="133">
        <f>'G-2'!M13</f>
        <v>2</v>
      </c>
      <c r="T18" s="133">
        <f>'G-2'!M14</f>
        <v>2</v>
      </c>
      <c r="U18" s="133">
        <f>'G-2'!M15</f>
        <v>1</v>
      </c>
      <c r="V18" s="133">
        <f>'G-2'!M16</f>
        <v>2</v>
      </c>
      <c r="W18" s="133">
        <f>'G-2'!M17</f>
        <v>2</v>
      </c>
      <c r="X18" s="133">
        <f>'G-2'!M18</f>
        <v>1</v>
      </c>
      <c r="Y18" s="133">
        <f>'G-2'!M19</f>
        <v>1</v>
      </c>
      <c r="Z18" s="133">
        <f>'G-2'!M20</f>
        <v>1</v>
      </c>
      <c r="AA18" s="133">
        <f>'G-2'!M21</f>
        <v>2</v>
      </c>
      <c r="AB18" s="133">
        <f>'G-2'!M22</f>
        <v>1</v>
      </c>
      <c r="AC18" s="79"/>
      <c r="AD18" s="133">
        <f>'G-2'!T10</f>
        <v>0</v>
      </c>
      <c r="AE18" s="133">
        <f>'G-2'!T11</f>
        <v>1</v>
      </c>
      <c r="AF18" s="133">
        <f>'G-2'!T12</f>
        <v>2</v>
      </c>
      <c r="AG18" s="133">
        <f>'G-2'!T13</f>
        <v>3</v>
      </c>
      <c r="AH18" s="133" t="str">
        <f>'G-2'!T14</f>
        <v/>
      </c>
      <c r="AI18" s="133" t="str">
        <f>'G-2'!T15</f>
        <v/>
      </c>
      <c r="AJ18" s="133" t="str">
        <f>'G-2'!T16</f>
        <v/>
      </c>
      <c r="AK18" s="133" t="str">
        <f>'G-2'!T17</f>
        <v/>
      </c>
      <c r="AL18" s="133" t="str">
        <f>'G-2'!T18</f>
        <v/>
      </c>
      <c r="AM18" s="133" t="str">
        <f>'G-2'!T19</f>
        <v/>
      </c>
      <c r="AN18" s="133" t="str">
        <f>'G-2'!T20</f>
        <v/>
      </c>
      <c r="AO18" s="133" t="str">
        <f>'G-2'!T21</f>
        <v/>
      </c>
      <c r="AP18" s="134"/>
      <c r="AQ18" s="134"/>
      <c r="AR18" s="134"/>
      <c r="AS18" s="134"/>
      <c r="AT18" s="134"/>
      <c r="AU18" s="134">
        <f t="shared" ref="AU18:BA18" si="7">E19</f>
        <v>4</v>
      </c>
      <c r="AV18" s="134">
        <f t="shared" si="7"/>
        <v>7</v>
      </c>
      <c r="AW18" s="134">
        <f t="shared" si="7"/>
        <v>7</v>
      </c>
      <c r="AX18" s="134">
        <f t="shared" si="7"/>
        <v>5</v>
      </c>
      <c r="AY18" s="134">
        <f t="shared" si="7"/>
        <v>6</v>
      </c>
      <c r="AZ18" s="134">
        <f t="shared" si="7"/>
        <v>5</v>
      </c>
      <c r="BA18" s="134">
        <f t="shared" si="7"/>
        <v>5</v>
      </c>
      <c r="BB18" s="134"/>
      <c r="BC18" s="134"/>
      <c r="BD18" s="134"/>
      <c r="BE18" s="134">
        <f t="shared" ref="BE18:BQ18" si="8">P19</f>
        <v>4</v>
      </c>
      <c r="BF18" s="134">
        <f t="shared" si="8"/>
        <v>5</v>
      </c>
      <c r="BG18" s="134">
        <f t="shared" si="8"/>
        <v>4</v>
      </c>
      <c r="BH18" s="134">
        <f t="shared" si="8"/>
        <v>4</v>
      </c>
      <c r="BI18" s="134">
        <f t="shared" si="8"/>
        <v>5</v>
      </c>
      <c r="BJ18" s="134">
        <f t="shared" si="8"/>
        <v>5</v>
      </c>
      <c r="BK18" s="134">
        <f t="shared" si="8"/>
        <v>7</v>
      </c>
      <c r="BL18" s="134">
        <f t="shared" si="8"/>
        <v>7</v>
      </c>
      <c r="BM18" s="134">
        <f t="shared" si="8"/>
        <v>6</v>
      </c>
      <c r="BN18" s="134">
        <f t="shared" si="8"/>
        <v>6</v>
      </c>
      <c r="BO18" s="134">
        <f t="shared" si="8"/>
        <v>5</v>
      </c>
      <c r="BP18" s="134">
        <f t="shared" si="8"/>
        <v>5</v>
      </c>
      <c r="BQ18" s="134">
        <f t="shared" si="8"/>
        <v>5</v>
      </c>
      <c r="BR18" s="134"/>
      <c r="BS18" s="134"/>
      <c r="BT18" s="134"/>
      <c r="BU18" s="134">
        <f t="shared" ref="BU18:CC18" si="9">AG19</f>
        <v>6</v>
      </c>
      <c r="BV18" s="134">
        <f t="shared" si="9"/>
        <v>6</v>
      </c>
      <c r="BW18" s="134">
        <f t="shared" si="9"/>
        <v>5</v>
      </c>
      <c r="BX18" s="134">
        <f t="shared" si="9"/>
        <v>3</v>
      </c>
      <c r="BY18" s="134">
        <f t="shared" si="9"/>
        <v>0</v>
      </c>
      <c r="BZ18" s="134">
        <f t="shared" si="9"/>
        <v>0</v>
      </c>
      <c r="CA18" s="134">
        <f t="shared" si="9"/>
        <v>0</v>
      </c>
      <c r="CB18" s="134">
        <f t="shared" si="9"/>
        <v>0</v>
      </c>
      <c r="CC18" s="134">
        <f t="shared" si="9"/>
        <v>0</v>
      </c>
    </row>
    <row r="19" ht="16.5" customHeight="1">
      <c r="A19" s="132" t="s">
        <v>136</v>
      </c>
      <c r="B19" s="133"/>
      <c r="C19" s="133"/>
      <c r="D19" s="133"/>
      <c r="E19" s="133">
        <f t="shared" ref="E19:K19" si="10">B18+C18+D18+E18</f>
        <v>4</v>
      </c>
      <c r="F19" s="133">
        <f t="shared" si="10"/>
        <v>7</v>
      </c>
      <c r="G19" s="133">
        <f t="shared" si="10"/>
        <v>7</v>
      </c>
      <c r="H19" s="133">
        <f t="shared" si="10"/>
        <v>5</v>
      </c>
      <c r="I19" s="133">
        <f t="shared" si="10"/>
        <v>6</v>
      </c>
      <c r="J19" s="133">
        <f t="shared" si="10"/>
        <v>5</v>
      </c>
      <c r="K19" s="133">
        <f t="shared" si="10"/>
        <v>5</v>
      </c>
      <c r="L19" s="79"/>
      <c r="M19" s="133"/>
      <c r="N19" s="133"/>
      <c r="O19" s="133"/>
      <c r="P19" s="133">
        <f t="shared" ref="P19:AB19" si="11">M18+N18+O18+P18</f>
        <v>4</v>
      </c>
      <c r="Q19" s="133">
        <f t="shared" si="11"/>
        <v>5</v>
      </c>
      <c r="R19" s="133">
        <f t="shared" si="11"/>
        <v>4</v>
      </c>
      <c r="S19" s="133">
        <f t="shared" si="11"/>
        <v>4</v>
      </c>
      <c r="T19" s="133">
        <f t="shared" si="11"/>
        <v>5</v>
      </c>
      <c r="U19" s="133">
        <f t="shared" si="11"/>
        <v>5</v>
      </c>
      <c r="V19" s="133">
        <f t="shared" si="11"/>
        <v>7</v>
      </c>
      <c r="W19" s="133">
        <f t="shared" si="11"/>
        <v>7</v>
      </c>
      <c r="X19" s="133">
        <f t="shared" si="11"/>
        <v>6</v>
      </c>
      <c r="Y19" s="133">
        <f t="shared" si="11"/>
        <v>6</v>
      </c>
      <c r="Z19" s="133">
        <f t="shared" si="11"/>
        <v>5</v>
      </c>
      <c r="AA19" s="133">
        <f t="shared" si="11"/>
        <v>5</v>
      </c>
      <c r="AB19" s="133">
        <f t="shared" si="11"/>
        <v>5</v>
      </c>
      <c r="AC19" s="79"/>
      <c r="AD19" s="133"/>
      <c r="AE19" s="133"/>
      <c r="AF19" s="133"/>
      <c r="AG19" s="133">
        <f t="shared" ref="AG19:AO19" si="12">AD18+AE18+AF18+AG18</f>
        <v>6</v>
      </c>
      <c r="AH19" s="133">
        <f t="shared" si="12"/>
        <v>6</v>
      </c>
      <c r="AI19" s="133">
        <f t="shared" si="12"/>
        <v>5</v>
      </c>
      <c r="AJ19" s="133">
        <f t="shared" si="12"/>
        <v>3</v>
      </c>
      <c r="AK19" s="133">
        <f t="shared" si="12"/>
        <v>0</v>
      </c>
      <c r="AL19" s="133">
        <f t="shared" si="12"/>
        <v>0</v>
      </c>
      <c r="AM19" s="133">
        <f t="shared" si="12"/>
        <v>0</v>
      </c>
      <c r="AN19" s="133">
        <f t="shared" si="12"/>
        <v>0</v>
      </c>
      <c r="AO19" s="133">
        <f t="shared" si="12"/>
        <v>0</v>
      </c>
      <c r="AP19" s="134"/>
      <c r="AQ19" s="134"/>
      <c r="AR19" s="134"/>
      <c r="AS19" s="134"/>
      <c r="AT19" s="134"/>
      <c r="AU19" s="134">
        <f t="shared" ref="AU19:BA19" si="13">E29</f>
        <v>20</v>
      </c>
      <c r="AV19" s="134">
        <f t="shared" si="13"/>
        <v>17</v>
      </c>
      <c r="AW19" s="134">
        <f t="shared" si="13"/>
        <v>16</v>
      </c>
      <c r="AX19" s="134">
        <f t="shared" si="13"/>
        <v>13</v>
      </c>
      <c r="AY19" s="134">
        <f t="shared" si="13"/>
        <v>13</v>
      </c>
      <c r="AZ19" s="134">
        <f t="shared" si="13"/>
        <v>14</v>
      </c>
      <c r="BA19" s="134">
        <f t="shared" si="13"/>
        <v>12</v>
      </c>
      <c r="BB19" s="134"/>
      <c r="BC19" s="134"/>
      <c r="BD19" s="134"/>
      <c r="BE19" s="134">
        <f t="shared" ref="BE19:BQ19" si="14">P29</f>
        <v>11</v>
      </c>
      <c r="BF19" s="134">
        <f t="shared" si="14"/>
        <v>10</v>
      </c>
      <c r="BG19" s="134">
        <f t="shared" si="14"/>
        <v>8</v>
      </c>
      <c r="BH19" s="134">
        <f t="shared" si="14"/>
        <v>7</v>
      </c>
      <c r="BI19" s="134">
        <f t="shared" si="14"/>
        <v>5</v>
      </c>
      <c r="BJ19" s="134">
        <f t="shared" si="14"/>
        <v>5</v>
      </c>
      <c r="BK19" s="134">
        <f t="shared" si="14"/>
        <v>4</v>
      </c>
      <c r="BL19" s="134">
        <f t="shared" si="14"/>
        <v>4</v>
      </c>
      <c r="BM19" s="134">
        <f t="shared" si="14"/>
        <v>5</v>
      </c>
      <c r="BN19" s="134">
        <f t="shared" si="14"/>
        <v>5</v>
      </c>
      <c r="BO19" s="134">
        <f t="shared" si="14"/>
        <v>5</v>
      </c>
      <c r="BP19" s="134">
        <f t="shared" si="14"/>
        <v>5</v>
      </c>
      <c r="BQ19" s="134">
        <f t="shared" si="14"/>
        <v>5</v>
      </c>
      <c r="BR19" s="134"/>
      <c r="BS19" s="134"/>
      <c r="BT19" s="134"/>
      <c r="BU19" s="134">
        <f t="shared" ref="BU19:CC19" si="15">AG29</f>
        <v>4</v>
      </c>
      <c r="BV19" s="134">
        <f t="shared" si="15"/>
        <v>3</v>
      </c>
      <c r="BW19" s="134">
        <f t="shared" si="15"/>
        <v>3</v>
      </c>
      <c r="BX19" s="134">
        <f t="shared" si="15"/>
        <v>2</v>
      </c>
      <c r="BY19" s="134">
        <f t="shared" si="15"/>
        <v>0</v>
      </c>
      <c r="BZ19" s="134">
        <f t="shared" si="15"/>
        <v>0</v>
      </c>
      <c r="CA19" s="134">
        <f t="shared" si="15"/>
        <v>0</v>
      </c>
      <c r="CB19" s="134">
        <f t="shared" si="15"/>
        <v>0</v>
      </c>
      <c r="CC19" s="134">
        <f t="shared" si="15"/>
        <v>0</v>
      </c>
    </row>
    <row r="20" ht="16.5" customHeight="1">
      <c r="A20" s="127" t="s">
        <v>137</v>
      </c>
      <c r="B20" s="135"/>
      <c r="C20" s="136" t="s">
        <v>138</v>
      </c>
      <c r="D20" s="137">
        <f>DIRECCIONALIDAD!J19/100</f>
        <v>0</v>
      </c>
      <c r="E20" s="136"/>
      <c r="F20" s="136" t="s">
        <v>139</v>
      </c>
      <c r="G20" s="137">
        <f>DIRECCIONALIDAD!J20/100</f>
        <v>0</v>
      </c>
      <c r="H20" s="136"/>
      <c r="I20" s="136" t="s">
        <v>140</v>
      </c>
      <c r="J20" s="137">
        <f>DIRECCIONALIDAD!J21/100</f>
        <v>0</v>
      </c>
      <c r="K20" s="138"/>
      <c r="L20" s="4"/>
      <c r="M20" s="135"/>
      <c r="N20" s="136"/>
      <c r="O20" s="136" t="s">
        <v>138</v>
      </c>
      <c r="P20" s="137">
        <f>DIRECCIONALIDAD!J22/100</f>
        <v>0</v>
      </c>
      <c r="Q20" s="136"/>
      <c r="R20" s="136"/>
      <c r="S20" s="136"/>
      <c r="T20" s="136" t="s">
        <v>139</v>
      </c>
      <c r="U20" s="137">
        <f>DIRECCIONALIDAD!J23/100</f>
        <v>0</v>
      </c>
      <c r="V20" s="136"/>
      <c r="W20" s="136"/>
      <c r="X20" s="136"/>
      <c r="Y20" s="136" t="s">
        <v>140</v>
      </c>
      <c r="Z20" s="137">
        <f>DIRECCIONALIDAD!J24/100</f>
        <v>0</v>
      </c>
      <c r="AA20" s="136"/>
      <c r="AB20" s="138"/>
      <c r="AC20" s="4"/>
      <c r="AD20" s="135"/>
      <c r="AE20" s="136" t="s">
        <v>138</v>
      </c>
      <c r="AF20" s="137">
        <f>DIRECCIONALIDAD!J25/100</f>
        <v>0</v>
      </c>
      <c r="AG20" s="136"/>
      <c r="AH20" s="136"/>
      <c r="AI20" s="136"/>
      <c r="AJ20" s="136" t="s">
        <v>139</v>
      </c>
      <c r="AK20" s="137">
        <f>DIRECCIONALIDAD!J26/100</f>
        <v>0</v>
      </c>
      <c r="AL20" s="136"/>
      <c r="AM20" s="136"/>
      <c r="AN20" s="136" t="s">
        <v>140</v>
      </c>
      <c r="AO20" s="139">
        <f>DIRECCIONALIDAD!J27/100</f>
        <v>0</v>
      </c>
      <c r="AP20" s="119"/>
      <c r="AQ20" s="119"/>
      <c r="AR20" s="119"/>
      <c r="AS20" s="119"/>
      <c r="AT20" s="119"/>
      <c r="AU20" s="134">
        <f t="shared" ref="AU20:BA20" si="16">E24</f>
        <v>16</v>
      </c>
      <c r="AV20" s="134">
        <f t="shared" si="16"/>
        <v>12</v>
      </c>
      <c r="AW20" s="134">
        <f t="shared" si="16"/>
        <v>6</v>
      </c>
      <c r="AX20" s="134">
        <f t="shared" si="16"/>
        <v>7</v>
      </c>
      <c r="AY20" s="134">
        <f t="shared" si="16"/>
        <v>7</v>
      </c>
      <c r="AZ20" s="134">
        <f t="shared" si="16"/>
        <v>8</v>
      </c>
      <c r="BA20" s="134">
        <f t="shared" si="16"/>
        <v>6</v>
      </c>
      <c r="BB20" s="119"/>
      <c r="BC20" s="119"/>
      <c r="BD20" s="119"/>
      <c r="BE20" s="134">
        <f t="shared" ref="BE20:BQ20" si="17">P24</f>
        <v>5</v>
      </c>
      <c r="BF20" s="134">
        <f t="shared" si="17"/>
        <v>5</v>
      </c>
      <c r="BG20" s="134">
        <f t="shared" si="17"/>
        <v>5</v>
      </c>
      <c r="BH20" s="134">
        <f t="shared" si="17"/>
        <v>6</v>
      </c>
      <c r="BI20" s="134">
        <f t="shared" si="17"/>
        <v>8</v>
      </c>
      <c r="BJ20" s="134">
        <f t="shared" si="17"/>
        <v>8</v>
      </c>
      <c r="BK20" s="134">
        <f t="shared" si="17"/>
        <v>8</v>
      </c>
      <c r="BL20" s="134">
        <f t="shared" si="17"/>
        <v>5</v>
      </c>
      <c r="BM20" s="134">
        <f t="shared" si="17"/>
        <v>5</v>
      </c>
      <c r="BN20" s="134">
        <f t="shared" si="17"/>
        <v>5</v>
      </c>
      <c r="BO20" s="134">
        <f t="shared" si="17"/>
        <v>3</v>
      </c>
      <c r="BP20" s="134">
        <f t="shared" si="17"/>
        <v>4</v>
      </c>
      <c r="BQ20" s="134">
        <f t="shared" si="17"/>
        <v>3</v>
      </c>
      <c r="BR20" s="119"/>
      <c r="BS20" s="119"/>
      <c r="BT20" s="119"/>
      <c r="BU20" s="134">
        <f t="shared" ref="BU20:CC20" si="18">AG24</f>
        <v>6</v>
      </c>
      <c r="BV20" s="134">
        <f t="shared" si="18"/>
        <v>4</v>
      </c>
      <c r="BW20" s="134">
        <f t="shared" si="18"/>
        <v>2</v>
      </c>
      <c r="BX20" s="134">
        <f t="shared" si="18"/>
        <v>0</v>
      </c>
      <c r="BY20" s="134">
        <f t="shared" si="18"/>
        <v>0</v>
      </c>
      <c r="BZ20" s="134">
        <f t="shared" si="18"/>
        <v>0</v>
      </c>
      <c r="CA20" s="134">
        <f t="shared" si="18"/>
        <v>0</v>
      </c>
      <c r="CB20" s="134">
        <f t="shared" si="18"/>
        <v>0</v>
      </c>
      <c r="CC20" s="134">
        <f t="shared" si="18"/>
        <v>0</v>
      </c>
    </row>
    <row r="21" ht="16.5" customHeight="1">
      <c r="A21" s="140" t="s">
        <v>141</v>
      </c>
      <c r="B21" s="141">
        <f>MAX(B19:K19)</f>
        <v>7</v>
      </c>
      <c r="C21" s="136" t="s">
        <v>138</v>
      </c>
      <c r="D21" s="142">
        <f>+B21*D20</f>
        <v>0</v>
      </c>
      <c r="E21" s="136"/>
      <c r="F21" s="136" t="s">
        <v>139</v>
      </c>
      <c r="G21" s="142">
        <f>+B21*G20</f>
        <v>0</v>
      </c>
      <c r="H21" s="136"/>
      <c r="I21" s="136" t="s">
        <v>140</v>
      </c>
      <c r="J21" s="142">
        <f>+B21*J20</f>
        <v>0</v>
      </c>
      <c r="K21" s="138"/>
      <c r="L21" s="4"/>
      <c r="M21" s="141">
        <f>MAX(M19:AB19)</f>
        <v>7</v>
      </c>
      <c r="N21" s="136"/>
      <c r="O21" s="136" t="s">
        <v>138</v>
      </c>
      <c r="P21" s="143">
        <f>+M21*P20</f>
        <v>0</v>
      </c>
      <c r="Q21" s="136"/>
      <c r="R21" s="136"/>
      <c r="S21" s="136"/>
      <c r="T21" s="136" t="s">
        <v>139</v>
      </c>
      <c r="U21" s="143">
        <f>+M21*U20</f>
        <v>0</v>
      </c>
      <c r="V21" s="136"/>
      <c r="W21" s="136"/>
      <c r="X21" s="136"/>
      <c r="Y21" s="136" t="s">
        <v>140</v>
      </c>
      <c r="Z21" s="143">
        <f>+M21*Z20</f>
        <v>0</v>
      </c>
      <c r="AA21" s="136"/>
      <c r="AB21" s="138"/>
      <c r="AC21" s="4"/>
      <c r="AD21" s="141">
        <f>MAX(AD19:AO19)</f>
        <v>6</v>
      </c>
      <c r="AE21" s="136" t="s">
        <v>138</v>
      </c>
      <c r="AF21" s="142">
        <f>+AD21*AF20</f>
        <v>0</v>
      </c>
      <c r="AG21" s="136"/>
      <c r="AH21" s="136"/>
      <c r="AI21" s="136"/>
      <c r="AJ21" s="136" t="s">
        <v>139</v>
      </c>
      <c r="AK21" s="142">
        <f>+AD21*AK20</f>
        <v>0</v>
      </c>
      <c r="AL21" s="136"/>
      <c r="AM21" s="136"/>
      <c r="AN21" s="136" t="s">
        <v>140</v>
      </c>
      <c r="AO21" s="144">
        <f>+AD21*AO20</f>
        <v>0</v>
      </c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</row>
    <row r="22" ht="16.5" customHeight="1">
      <c r="A22" s="119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45" t="s">
        <v>134</v>
      </c>
      <c r="U22" s="13"/>
      <c r="V22" s="146">
        <v>3.0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119"/>
      <c r="AQ22" s="119"/>
      <c r="AR22" s="119"/>
      <c r="AS22" s="119"/>
      <c r="AT22" s="119"/>
      <c r="AU22" s="134">
        <f t="shared" ref="AU22:BA22" si="19">E34</f>
        <v>56</v>
      </c>
      <c r="AV22" s="134">
        <f t="shared" si="19"/>
        <v>52</v>
      </c>
      <c r="AW22" s="134">
        <f t="shared" si="19"/>
        <v>44</v>
      </c>
      <c r="AX22" s="134">
        <f t="shared" si="19"/>
        <v>40</v>
      </c>
      <c r="AY22" s="134">
        <f t="shared" si="19"/>
        <v>42</v>
      </c>
      <c r="AZ22" s="134">
        <f t="shared" si="19"/>
        <v>44</v>
      </c>
      <c r="BA22" s="134">
        <f t="shared" si="19"/>
        <v>43</v>
      </c>
      <c r="BB22" s="119"/>
      <c r="BC22" s="119"/>
      <c r="BD22" s="119"/>
      <c r="BE22" s="134">
        <f t="shared" ref="BE22:BQ22" si="20">P34</f>
        <v>31</v>
      </c>
      <c r="BF22" s="134">
        <f t="shared" si="20"/>
        <v>29</v>
      </c>
      <c r="BG22" s="134">
        <f t="shared" si="20"/>
        <v>26</v>
      </c>
      <c r="BH22" s="134">
        <f t="shared" si="20"/>
        <v>26</v>
      </c>
      <c r="BI22" s="134">
        <f t="shared" si="20"/>
        <v>26</v>
      </c>
      <c r="BJ22" s="134">
        <f t="shared" si="20"/>
        <v>26</v>
      </c>
      <c r="BK22" s="134">
        <f t="shared" si="20"/>
        <v>25</v>
      </c>
      <c r="BL22" s="134">
        <f t="shared" si="20"/>
        <v>24</v>
      </c>
      <c r="BM22" s="134">
        <f t="shared" si="20"/>
        <v>26</v>
      </c>
      <c r="BN22" s="134">
        <f t="shared" si="20"/>
        <v>27</v>
      </c>
      <c r="BO22" s="134">
        <f t="shared" si="20"/>
        <v>25</v>
      </c>
      <c r="BP22" s="134">
        <f t="shared" si="20"/>
        <v>23</v>
      </c>
      <c r="BQ22" s="134">
        <f t="shared" si="20"/>
        <v>21</v>
      </c>
      <c r="BR22" s="119"/>
      <c r="BS22" s="119"/>
      <c r="BT22" s="119"/>
      <c r="BU22" s="134">
        <f t="shared" ref="BU22:CC22" si="21">AG34</f>
        <v>37</v>
      </c>
      <c r="BV22" s="134">
        <f t="shared" si="21"/>
        <v>31</v>
      </c>
      <c r="BW22" s="134">
        <f t="shared" si="21"/>
        <v>23</v>
      </c>
      <c r="BX22" s="134">
        <f t="shared" si="21"/>
        <v>10</v>
      </c>
      <c r="BY22" s="134">
        <f t="shared" si="21"/>
        <v>0</v>
      </c>
      <c r="BZ22" s="134">
        <f t="shared" si="21"/>
        <v>0</v>
      </c>
      <c r="CA22" s="134">
        <f t="shared" si="21"/>
        <v>0</v>
      </c>
      <c r="CB22" s="134">
        <f t="shared" si="21"/>
        <v>0</v>
      </c>
      <c r="CC22" s="134">
        <f t="shared" si="21"/>
        <v>0</v>
      </c>
    </row>
    <row r="23" ht="16.5" customHeight="1">
      <c r="A23" s="132" t="s">
        <v>135</v>
      </c>
      <c r="B23" s="133">
        <f>'G-3'!F10</f>
        <v>4</v>
      </c>
      <c r="C23" s="133">
        <f>'G-3'!F11</f>
        <v>8</v>
      </c>
      <c r="D23" s="133">
        <f>'G-3'!F12</f>
        <v>3</v>
      </c>
      <c r="E23" s="133">
        <f>'G-3'!F13</f>
        <v>1</v>
      </c>
      <c r="F23" s="133">
        <f>'G-3'!F14</f>
        <v>0</v>
      </c>
      <c r="G23" s="133">
        <f>'G-3'!F15</f>
        <v>2</v>
      </c>
      <c r="H23" s="133">
        <f>'G-3'!F16</f>
        <v>4</v>
      </c>
      <c r="I23" s="133">
        <f>'G-3'!F17</f>
        <v>1</v>
      </c>
      <c r="J23" s="133">
        <f>'G-3'!F18</f>
        <v>1</v>
      </c>
      <c r="K23" s="133">
        <f>'G-3'!F19</f>
        <v>0</v>
      </c>
      <c r="L23" s="79"/>
      <c r="M23" s="133">
        <f>'G-3'!F20</f>
        <v>1</v>
      </c>
      <c r="N23" s="133">
        <f>'G-3'!F21</f>
        <v>2</v>
      </c>
      <c r="O23" s="133">
        <f>'G-3'!F22</f>
        <v>2</v>
      </c>
      <c r="P23" s="133">
        <f>'G-3'!M10</f>
        <v>0</v>
      </c>
      <c r="Q23" s="133">
        <f>'G-3'!M11</f>
        <v>1</v>
      </c>
      <c r="R23" s="133">
        <f>'G-3'!M12</f>
        <v>2</v>
      </c>
      <c r="S23" s="133">
        <f>'G-3'!M13</f>
        <v>3</v>
      </c>
      <c r="T23" s="133">
        <f>'G-3'!M14</f>
        <v>2</v>
      </c>
      <c r="U23" s="133">
        <f>'G-3'!M15</f>
        <v>1</v>
      </c>
      <c r="V23" s="133">
        <f>'G-3'!M16</f>
        <v>2</v>
      </c>
      <c r="W23" s="133">
        <f>'G-3'!M17</f>
        <v>0</v>
      </c>
      <c r="X23" s="133">
        <f>'G-3'!M18</f>
        <v>2</v>
      </c>
      <c r="Y23" s="133">
        <f>'G-3'!M19</f>
        <v>1</v>
      </c>
      <c r="Z23" s="133">
        <f>'G-3'!M20</f>
        <v>0</v>
      </c>
      <c r="AA23" s="133">
        <f>'G-3'!M21</f>
        <v>1</v>
      </c>
      <c r="AB23" s="133">
        <f>'G-3'!M22</f>
        <v>1</v>
      </c>
      <c r="AC23" s="79"/>
      <c r="AD23" s="133">
        <f>'G-3'!T10</f>
        <v>2</v>
      </c>
      <c r="AE23" s="133">
        <f>'G-3'!T11</f>
        <v>2</v>
      </c>
      <c r="AF23" s="133">
        <f>'G-3'!T12</f>
        <v>2</v>
      </c>
      <c r="AG23" s="133">
        <f>'G-3'!T13</f>
        <v>0</v>
      </c>
      <c r="AH23" s="133" t="str">
        <f>'G-3'!T14</f>
        <v/>
      </c>
      <c r="AI23" s="133" t="str">
        <f>'G-3'!T15</f>
        <v/>
      </c>
      <c r="AJ23" s="133" t="str">
        <f>'G-3'!T16</f>
        <v/>
      </c>
      <c r="AK23" s="133" t="str">
        <f>'G-3'!T17</f>
        <v/>
      </c>
      <c r="AL23" s="133" t="str">
        <f>'G-3'!T18</f>
        <v/>
      </c>
      <c r="AM23" s="133" t="str">
        <f>'G-3'!T19</f>
        <v/>
      </c>
      <c r="AN23" s="133" t="str">
        <f>'G-3'!T20</f>
        <v/>
      </c>
      <c r="AO23" s="133" t="str">
        <f>'G-3'!T21</f>
        <v/>
      </c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134"/>
      <c r="BK23" s="134"/>
      <c r="BL23" s="134"/>
      <c r="BM23" s="134"/>
      <c r="BN23" s="134"/>
      <c r="BO23" s="134"/>
      <c r="BP23" s="134"/>
      <c r="BQ23" s="134"/>
      <c r="BR23" s="134"/>
      <c r="BS23" s="134"/>
      <c r="BT23" s="134"/>
      <c r="BU23" s="134"/>
      <c r="BV23" s="134"/>
      <c r="BW23" s="134"/>
      <c r="BX23" s="134"/>
      <c r="BY23" s="134"/>
      <c r="BZ23" s="134"/>
      <c r="CA23" s="134"/>
      <c r="CB23" s="134"/>
      <c r="CC23" s="134"/>
    </row>
    <row r="24" ht="16.5" customHeight="1">
      <c r="A24" s="132" t="s">
        <v>136</v>
      </c>
      <c r="B24" s="133"/>
      <c r="C24" s="133"/>
      <c r="D24" s="133"/>
      <c r="E24" s="133">
        <f t="shared" ref="E24:K24" si="22">B23+C23+D23+E23</f>
        <v>16</v>
      </c>
      <c r="F24" s="133">
        <f t="shared" si="22"/>
        <v>12</v>
      </c>
      <c r="G24" s="133">
        <f t="shared" si="22"/>
        <v>6</v>
      </c>
      <c r="H24" s="133">
        <f t="shared" si="22"/>
        <v>7</v>
      </c>
      <c r="I24" s="133">
        <f t="shared" si="22"/>
        <v>7</v>
      </c>
      <c r="J24" s="133">
        <f t="shared" si="22"/>
        <v>8</v>
      </c>
      <c r="K24" s="133">
        <f t="shared" si="22"/>
        <v>6</v>
      </c>
      <c r="L24" s="79"/>
      <c r="M24" s="133"/>
      <c r="N24" s="133"/>
      <c r="O24" s="133"/>
      <c r="P24" s="133">
        <f t="shared" ref="P24:AB24" si="23">M23+N23+O23+P23</f>
        <v>5</v>
      </c>
      <c r="Q24" s="133">
        <f t="shared" si="23"/>
        <v>5</v>
      </c>
      <c r="R24" s="133">
        <f t="shared" si="23"/>
        <v>5</v>
      </c>
      <c r="S24" s="133">
        <f t="shared" si="23"/>
        <v>6</v>
      </c>
      <c r="T24" s="133">
        <f t="shared" si="23"/>
        <v>8</v>
      </c>
      <c r="U24" s="133">
        <f t="shared" si="23"/>
        <v>8</v>
      </c>
      <c r="V24" s="133">
        <f t="shared" si="23"/>
        <v>8</v>
      </c>
      <c r="W24" s="133">
        <f t="shared" si="23"/>
        <v>5</v>
      </c>
      <c r="X24" s="133">
        <f t="shared" si="23"/>
        <v>5</v>
      </c>
      <c r="Y24" s="133">
        <f t="shared" si="23"/>
        <v>5</v>
      </c>
      <c r="Z24" s="133">
        <f t="shared" si="23"/>
        <v>3</v>
      </c>
      <c r="AA24" s="133">
        <f t="shared" si="23"/>
        <v>4</v>
      </c>
      <c r="AB24" s="133">
        <f t="shared" si="23"/>
        <v>3</v>
      </c>
      <c r="AC24" s="79"/>
      <c r="AD24" s="133"/>
      <c r="AE24" s="133"/>
      <c r="AF24" s="133"/>
      <c r="AG24" s="133">
        <f t="shared" ref="AG24:AO24" si="24">AD23+AE23+AF23+AG23</f>
        <v>6</v>
      </c>
      <c r="AH24" s="133">
        <f t="shared" si="24"/>
        <v>4</v>
      </c>
      <c r="AI24" s="133">
        <f t="shared" si="24"/>
        <v>2</v>
      </c>
      <c r="AJ24" s="133">
        <f t="shared" si="24"/>
        <v>0</v>
      </c>
      <c r="AK24" s="133">
        <f t="shared" si="24"/>
        <v>0</v>
      </c>
      <c r="AL24" s="133">
        <f t="shared" si="24"/>
        <v>0</v>
      </c>
      <c r="AM24" s="133">
        <f t="shared" si="24"/>
        <v>0</v>
      </c>
      <c r="AN24" s="133">
        <f t="shared" si="24"/>
        <v>0</v>
      </c>
      <c r="AO24" s="133">
        <f t="shared" si="24"/>
        <v>0</v>
      </c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</row>
    <row r="25" ht="16.5" customHeight="1">
      <c r="A25" s="127" t="s">
        <v>137</v>
      </c>
      <c r="B25" s="135"/>
      <c r="C25" s="136" t="s">
        <v>138</v>
      </c>
      <c r="D25" s="137">
        <f>DIRECCIONALIDAD!J28/100</f>
        <v>0</v>
      </c>
      <c r="E25" s="136"/>
      <c r="F25" s="136" t="s">
        <v>139</v>
      </c>
      <c r="G25" s="137">
        <f>DIRECCIONALIDAD!J29/100</f>
        <v>0</v>
      </c>
      <c r="H25" s="136"/>
      <c r="I25" s="136" t="s">
        <v>140</v>
      </c>
      <c r="J25" s="137">
        <f>DIRECCIONALIDAD!J30/100</f>
        <v>0</v>
      </c>
      <c r="K25" s="138"/>
      <c r="L25" s="4"/>
      <c r="M25" s="135"/>
      <c r="N25" s="136"/>
      <c r="O25" s="136" t="s">
        <v>138</v>
      </c>
      <c r="P25" s="137">
        <f>DIRECCIONALIDAD!J31/100</f>
        <v>0</v>
      </c>
      <c r="Q25" s="136"/>
      <c r="R25" s="136"/>
      <c r="S25" s="136"/>
      <c r="T25" s="136" t="s">
        <v>139</v>
      </c>
      <c r="U25" s="137">
        <f>DIRECCIONALIDAD!J32/100</f>
        <v>0</v>
      </c>
      <c r="V25" s="136"/>
      <c r="W25" s="136"/>
      <c r="X25" s="136"/>
      <c r="Y25" s="136" t="s">
        <v>140</v>
      </c>
      <c r="Z25" s="137">
        <f>DIRECCIONALIDAD!J33/100</f>
        <v>0</v>
      </c>
      <c r="AA25" s="136"/>
      <c r="AB25" s="136"/>
      <c r="AC25" s="147"/>
      <c r="AD25" s="135"/>
      <c r="AE25" s="136" t="s">
        <v>138</v>
      </c>
      <c r="AF25" s="137">
        <f>DIRECCIONALIDAD!J34/100</f>
        <v>0</v>
      </c>
      <c r="AG25" s="136"/>
      <c r="AH25" s="136"/>
      <c r="AI25" s="136"/>
      <c r="AJ25" s="136" t="s">
        <v>139</v>
      </c>
      <c r="AK25" s="137">
        <f>DIRECCIONALIDAD!J35/100</f>
        <v>0</v>
      </c>
      <c r="AL25" s="136"/>
      <c r="AM25" s="136"/>
      <c r="AN25" s="136" t="s">
        <v>140</v>
      </c>
      <c r="AO25" s="139">
        <f>DIRECCIONALIDAD!J36/100</f>
        <v>0</v>
      </c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</row>
    <row r="26" ht="16.5" customHeight="1">
      <c r="A26" s="140" t="s">
        <v>141</v>
      </c>
      <c r="B26" s="141">
        <f>MAX(B24:K24)</f>
        <v>16</v>
      </c>
      <c r="C26" s="136" t="s">
        <v>138</v>
      </c>
      <c r="D26" s="142">
        <f>+B26*D25</f>
        <v>0</v>
      </c>
      <c r="E26" s="136"/>
      <c r="F26" s="136" t="s">
        <v>139</v>
      </c>
      <c r="G26" s="142">
        <f>+B26*G25</f>
        <v>0</v>
      </c>
      <c r="H26" s="136"/>
      <c r="I26" s="136" t="s">
        <v>140</v>
      </c>
      <c r="J26" s="142">
        <f>+B26*J25</f>
        <v>0</v>
      </c>
      <c r="K26" s="138"/>
      <c r="L26" s="4"/>
      <c r="M26" s="141">
        <f>MAX(M24:AB24)</f>
        <v>8</v>
      </c>
      <c r="N26" s="136"/>
      <c r="O26" s="136" t="s">
        <v>138</v>
      </c>
      <c r="P26" s="143">
        <f>+M26*P25</f>
        <v>0</v>
      </c>
      <c r="Q26" s="136"/>
      <c r="R26" s="136"/>
      <c r="S26" s="136"/>
      <c r="T26" s="136" t="s">
        <v>139</v>
      </c>
      <c r="U26" s="143">
        <f>+M26*U25</f>
        <v>0</v>
      </c>
      <c r="V26" s="136"/>
      <c r="W26" s="136"/>
      <c r="X26" s="136"/>
      <c r="Y26" s="136" t="s">
        <v>140</v>
      </c>
      <c r="Z26" s="143">
        <f>+M26*Z25</f>
        <v>0</v>
      </c>
      <c r="AA26" s="136"/>
      <c r="AB26" s="138"/>
      <c r="AC26" s="4"/>
      <c r="AD26" s="141">
        <f>MAX(AD24:AO24)</f>
        <v>6</v>
      </c>
      <c r="AE26" s="136" t="s">
        <v>138</v>
      </c>
      <c r="AF26" s="142">
        <f>+AD26*AF25</f>
        <v>0</v>
      </c>
      <c r="AG26" s="136"/>
      <c r="AH26" s="136"/>
      <c r="AI26" s="136"/>
      <c r="AJ26" s="136" t="s">
        <v>139</v>
      </c>
      <c r="AK26" s="142">
        <f>+AD26*AK25</f>
        <v>0</v>
      </c>
      <c r="AL26" s="136"/>
      <c r="AM26" s="136"/>
      <c r="AN26" s="136" t="s">
        <v>140</v>
      </c>
      <c r="AO26" s="144">
        <f>+AD26*AO25</f>
        <v>0</v>
      </c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</row>
    <row r="27" ht="16.5" customHeight="1">
      <c r="A27" s="119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45" t="s">
        <v>134</v>
      </c>
      <c r="U27" s="13"/>
      <c r="V27" s="146">
        <v>4.0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</row>
    <row r="28" ht="16.5" customHeight="1">
      <c r="A28" s="132" t="s">
        <v>135</v>
      </c>
      <c r="B28" s="133">
        <f>'G-4'!F10</f>
        <v>5</v>
      </c>
      <c r="C28" s="133">
        <f>'G-4'!F11</f>
        <v>5</v>
      </c>
      <c r="D28" s="133">
        <f>'G-4'!F12</f>
        <v>4</v>
      </c>
      <c r="E28" s="133">
        <f>'G-4'!F13</f>
        <v>6</v>
      </c>
      <c r="F28" s="133">
        <f>'G-4'!F14</f>
        <v>2</v>
      </c>
      <c r="G28" s="133">
        <f>'G-4'!F15</f>
        <v>4</v>
      </c>
      <c r="H28" s="133">
        <f>'G-4'!F16</f>
        <v>1</v>
      </c>
      <c r="I28" s="133">
        <f>'G-4'!F17</f>
        <v>6</v>
      </c>
      <c r="J28" s="133">
        <f>'G-4'!F18</f>
        <v>3</v>
      </c>
      <c r="K28" s="133">
        <f>'G-4'!F19</f>
        <v>2</v>
      </c>
      <c r="L28" s="79"/>
      <c r="M28" s="133">
        <f>'G-4'!F20</f>
        <v>3</v>
      </c>
      <c r="N28" s="133">
        <f>'G-4'!F21</f>
        <v>4</v>
      </c>
      <c r="O28" s="133">
        <f>'G-4'!F22</f>
        <v>2</v>
      </c>
      <c r="P28" s="133">
        <f>'G-4'!M10</f>
        <v>2</v>
      </c>
      <c r="Q28" s="133">
        <f>'G-4'!M11</f>
        <v>2</v>
      </c>
      <c r="R28" s="133">
        <f>'G-4'!M12</f>
        <v>2</v>
      </c>
      <c r="S28" s="133">
        <f>'G-4'!M13</f>
        <v>1</v>
      </c>
      <c r="T28" s="133">
        <f>'G-4'!M14</f>
        <v>0</v>
      </c>
      <c r="U28" s="133">
        <f>'G-4'!M15</f>
        <v>2</v>
      </c>
      <c r="V28" s="133">
        <f>'G-4'!M16</f>
        <v>1</v>
      </c>
      <c r="W28" s="133">
        <f>'G-4'!M17</f>
        <v>1</v>
      </c>
      <c r="X28" s="133">
        <f>'G-4'!M18</f>
        <v>1</v>
      </c>
      <c r="Y28" s="133">
        <f>'G-4'!M19</f>
        <v>2</v>
      </c>
      <c r="Z28" s="133">
        <f>'G-4'!M20</f>
        <v>1</v>
      </c>
      <c r="AA28" s="133">
        <f>'G-4'!M21</f>
        <v>1</v>
      </c>
      <c r="AB28" s="133">
        <f>'G-4'!M22</f>
        <v>1</v>
      </c>
      <c r="AC28" s="79"/>
      <c r="AD28" s="133">
        <f>'G-4'!T10</f>
        <v>1</v>
      </c>
      <c r="AE28" s="133">
        <f>'G-4'!T11</f>
        <v>0</v>
      </c>
      <c r="AF28" s="133">
        <f>'G-4'!T12</f>
        <v>1</v>
      </c>
      <c r="AG28" s="133">
        <f>'G-4'!T13</f>
        <v>2</v>
      </c>
      <c r="AH28" s="133" t="str">
        <f>'G-4'!T14</f>
        <v/>
      </c>
      <c r="AI28" s="133" t="str">
        <f>'G-4'!T15</f>
        <v/>
      </c>
      <c r="AJ28" s="133" t="str">
        <f>'G-4'!T16</f>
        <v/>
      </c>
      <c r="AK28" s="133" t="str">
        <f>'G-4'!T17</f>
        <v/>
      </c>
      <c r="AL28" s="133" t="str">
        <f>'G-4'!T18</f>
        <v/>
      </c>
      <c r="AM28" s="133" t="str">
        <f>'G-4'!T19</f>
        <v/>
      </c>
      <c r="AN28" s="133" t="str">
        <f>'G-4'!T20</f>
        <v/>
      </c>
      <c r="AO28" s="133" t="str">
        <f>'G-4'!T21</f>
        <v/>
      </c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</row>
    <row r="29" ht="16.5" customHeight="1">
      <c r="A29" s="132" t="s">
        <v>136</v>
      </c>
      <c r="B29" s="133"/>
      <c r="C29" s="133"/>
      <c r="D29" s="133"/>
      <c r="E29" s="133">
        <f t="shared" ref="E29:K29" si="25">B28+C28+D28+E28</f>
        <v>20</v>
      </c>
      <c r="F29" s="133">
        <f t="shared" si="25"/>
        <v>17</v>
      </c>
      <c r="G29" s="133">
        <f t="shared" si="25"/>
        <v>16</v>
      </c>
      <c r="H29" s="133">
        <f t="shared" si="25"/>
        <v>13</v>
      </c>
      <c r="I29" s="133">
        <f t="shared" si="25"/>
        <v>13</v>
      </c>
      <c r="J29" s="133">
        <f t="shared" si="25"/>
        <v>14</v>
      </c>
      <c r="K29" s="133">
        <f t="shared" si="25"/>
        <v>12</v>
      </c>
      <c r="L29" s="79"/>
      <c r="M29" s="133"/>
      <c r="N29" s="133"/>
      <c r="O29" s="133"/>
      <c r="P29" s="133">
        <f t="shared" ref="P29:AB29" si="26">M28+N28+O28+P28</f>
        <v>11</v>
      </c>
      <c r="Q29" s="133">
        <f t="shared" si="26"/>
        <v>10</v>
      </c>
      <c r="R29" s="133">
        <f t="shared" si="26"/>
        <v>8</v>
      </c>
      <c r="S29" s="133">
        <f t="shared" si="26"/>
        <v>7</v>
      </c>
      <c r="T29" s="133">
        <f t="shared" si="26"/>
        <v>5</v>
      </c>
      <c r="U29" s="133">
        <f t="shared" si="26"/>
        <v>5</v>
      </c>
      <c r="V29" s="133">
        <f t="shared" si="26"/>
        <v>4</v>
      </c>
      <c r="W29" s="133">
        <f t="shared" si="26"/>
        <v>4</v>
      </c>
      <c r="X29" s="133">
        <f t="shared" si="26"/>
        <v>5</v>
      </c>
      <c r="Y29" s="133">
        <f t="shared" si="26"/>
        <v>5</v>
      </c>
      <c r="Z29" s="133">
        <f t="shared" si="26"/>
        <v>5</v>
      </c>
      <c r="AA29" s="133">
        <f t="shared" si="26"/>
        <v>5</v>
      </c>
      <c r="AB29" s="133">
        <f t="shared" si="26"/>
        <v>5</v>
      </c>
      <c r="AC29" s="79"/>
      <c r="AD29" s="133"/>
      <c r="AE29" s="133"/>
      <c r="AF29" s="133"/>
      <c r="AG29" s="133">
        <f t="shared" ref="AG29:AO29" si="27">AD28+AE28+AF28+AG28</f>
        <v>4</v>
      </c>
      <c r="AH29" s="133">
        <f t="shared" si="27"/>
        <v>3</v>
      </c>
      <c r="AI29" s="133">
        <f t="shared" si="27"/>
        <v>3</v>
      </c>
      <c r="AJ29" s="133">
        <f t="shared" si="27"/>
        <v>2</v>
      </c>
      <c r="AK29" s="133">
        <f t="shared" si="27"/>
        <v>0</v>
      </c>
      <c r="AL29" s="133">
        <f t="shared" si="27"/>
        <v>0</v>
      </c>
      <c r="AM29" s="133">
        <f t="shared" si="27"/>
        <v>0</v>
      </c>
      <c r="AN29" s="133">
        <f t="shared" si="27"/>
        <v>0</v>
      </c>
      <c r="AO29" s="133">
        <f t="shared" si="27"/>
        <v>0</v>
      </c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  <c r="BI29" s="134"/>
      <c r="BJ29" s="134"/>
      <c r="BK29" s="134"/>
      <c r="BL29" s="134"/>
      <c r="BM29" s="134"/>
      <c r="BN29" s="134"/>
      <c r="BO29" s="134"/>
      <c r="BP29" s="134"/>
      <c r="BQ29" s="134"/>
      <c r="BR29" s="134"/>
      <c r="BS29" s="134"/>
      <c r="BT29" s="134"/>
      <c r="BU29" s="134"/>
      <c r="BV29" s="134"/>
      <c r="BW29" s="134"/>
      <c r="BX29" s="134"/>
      <c r="BY29" s="134"/>
      <c r="BZ29" s="134"/>
      <c r="CA29" s="134"/>
      <c r="CB29" s="134"/>
      <c r="CC29" s="134"/>
    </row>
    <row r="30" ht="16.5" customHeight="1">
      <c r="A30" s="127" t="s">
        <v>137</v>
      </c>
      <c r="B30" s="135"/>
      <c r="C30" s="136" t="s">
        <v>138</v>
      </c>
      <c r="D30" s="137">
        <f>DIRECCIONALIDAD!J37/100</f>
        <v>0</v>
      </c>
      <c r="E30" s="136"/>
      <c r="F30" s="136" t="s">
        <v>139</v>
      </c>
      <c r="G30" s="137">
        <f>DIRECCIONALIDAD!J38/100</f>
        <v>0</v>
      </c>
      <c r="H30" s="136"/>
      <c r="I30" s="136" t="s">
        <v>140</v>
      </c>
      <c r="J30" s="137">
        <f>DIRECCIONALIDAD!J39/100</f>
        <v>0</v>
      </c>
      <c r="K30" s="138"/>
      <c r="L30" s="4"/>
      <c r="M30" s="135"/>
      <c r="N30" s="136"/>
      <c r="O30" s="136" t="s">
        <v>138</v>
      </c>
      <c r="P30" s="137">
        <f>DIRECCIONALIDAD!J40/100</f>
        <v>0</v>
      </c>
      <c r="Q30" s="136"/>
      <c r="R30" s="136"/>
      <c r="S30" s="136"/>
      <c r="T30" s="136" t="s">
        <v>139</v>
      </c>
      <c r="U30" s="137">
        <f>DIRECCIONALIDAD!J41/100</f>
        <v>0</v>
      </c>
      <c r="V30" s="136"/>
      <c r="W30" s="136"/>
      <c r="X30" s="136"/>
      <c r="Y30" s="136" t="s">
        <v>140</v>
      </c>
      <c r="Z30" s="137">
        <f>DIRECCIONALIDAD!J42/100</f>
        <v>0</v>
      </c>
      <c r="AA30" s="136"/>
      <c r="AB30" s="138"/>
      <c r="AC30" s="4"/>
      <c r="AD30" s="135"/>
      <c r="AE30" s="136" t="s">
        <v>138</v>
      </c>
      <c r="AF30" s="137">
        <f>DIRECCIONALIDAD!J43/100</f>
        <v>0</v>
      </c>
      <c r="AG30" s="136"/>
      <c r="AH30" s="136"/>
      <c r="AI30" s="136"/>
      <c r="AJ30" s="136" t="s">
        <v>139</v>
      </c>
      <c r="AK30" s="137">
        <f>DIRECCIONALIDAD!J44/100</f>
        <v>0</v>
      </c>
      <c r="AL30" s="136"/>
      <c r="AM30" s="136"/>
      <c r="AN30" s="136" t="s">
        <v>140</v>
      </c>
      <c r="AO30" s="139">
        <f>DIRECCIONALIDAD!J45/100</f>
        <v>0</v>
      </c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</row>
    <row r="31" ht="16.5" customHeight="1">
      <c r="A31" s="140" t="s">
        <v>141</v>
      </c>
      <c r="B31" s="141">
        <f>MAX(B29:K29)</f>
        <v>20</v>
      </c>
      <c r="C31" s="136" t="s">
        <v>138</v>
      </c>
      <c r="D31" s="142">
        <f>+B31*D30</f>
        <v>0</v>
      </c>
      <c r="E31" s="136"/>
      <c r="F31" s="136" t="s">
        <v>139</v>
      </c>
      <c r="G31" s="142">
        <f>+B31*G30</f>
        <v>0</v>
      </c>
      <c r="H31" s="136"/>
      <c r="I31" s="136" t="s">
        <v>140</v>
      </c>
      <c r="J31" s="142">
        <f>+B31*J30</f>
        <v>0</v>
      </c>
      <c r="K31" s="138"/>
      <c r="L31" s="4"/>
      <c r="M31" s="141">
        <f>MAX(M29:AB29)</f>
        <v>11</v>
      </c>
      <c r="N31" s="136"/>
      <c r="O31" s="136" t="s">
        <v>138</v>
      </c>
      <c r="P31" s="143">
        <f>+M31*P30</f>
        <v>0</v>
      </c>
      <c r="Q31" s="136"/>
      <c r="R31" s="136"/>
      <c r="S31" s="136"/>
      <c r="T31" s="136" t="s">
        <v>139</v>
      </c>
      <c r="U31" s="143">
        <f>+M31*U30</f>
        <v>0</v>
      </c>
      <c r="V31" s="136"/>
      <c r="W31" s="136"/>
      <c r="X31" s="136"/>
      <c r="Y31" s="136" t="s">
        <v>140</v>
      </c>
      <c r="Z31" s="143">
        <f>+M31*Z30</f>
        <v>0</v>
      </c>
      <c r="AA31" s="136"/>
      <c r="AB31" s="138"/>
      <c r="AC31" s="4"/>
      <c r="AD31" s="141">
        <f>MAX(AD29:AO29)</f>
        <v>4</v>
      </c>
      <c r="AE31" s="136" t="s">
        <v>138</v>
      </c>
      <c r="AF31" s="142">
        <f>+AD31*AF30</f>
        <v>0</v>
      </c>
      <c r="AG31" s="136"/>
      <c r="AH31" s="136"/>
      <c r="AI31" s="136"/>
      <c r="AJ31" s="136" t="s">
        <v>139</v>
      </c>
      <c r="AK31" s="142">
        <f>+AD31*AK30</f>
        <v>0</v>
      </c>
      <c r="AL31" s="136"/>
      <c r="AM31" s="136"/>
      <c r="AN31" s="136" t="s">
        <v>140</v>
      </c>
      <c r="AO31" s="144">
        <f>+AD31*AO30</f>
        <v>0</v>
      </c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</row>
    <row r="32" ht="16.5" customHeight="1">
      <c r="A32" s="119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45" t="s">
        <v>134</v>
      </c>
      <c r="U32" s="13"/>
      <c r="V32" s="148" t="s">
        <v>142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</row>
    <row r="33" ht="16.5" customHeight="1">
      <c r="A33" s="132" t="s">
        <v>135</v>
      </c>
      <c r="B33" s="133">
        <f t="shared" ref="B33:K33" si="28">B13+B18+B23+B28</f>
        <v>13</v>
      </c>
      <c r="C33" s="133">
        <f t="shared" si="28"/>
        <v>17</v>
      </c>
      <c r="D33" s="133">
        <f t="shared" si="28"/>
        <v>15</v>
      </c>
      <c r="E33" s="133">
        <f t="shared" si="28"/>
        <v>11</v>
      </c>
      <c r="F33" s="133">
        <f t="shared" si="28"/>
        <v>9</v>
      </c>
      <c r="G33" s="133">
        <f t="shared" si="28"/>
        <v>9</v>
      </c>
      <c r="H33" s="133">
        <f t="shared" si="28"/>
        <v>11</v>
      </c>
      <c r="I33" s="133">
        <f t="shared" si="28"/>
        <v>13</v>
      </c>
      <c r="J33" s="133">
        <f t="shared" si="28"/>
        <v>11</v>
      </c>
      <c r="K33" s="133">
        <f t="shared" si="28"/>
        <v>8</v>
      </c>
      <c r="L33" s="79"/>
      <c r="M33" s="133">
        <f t="shared" ref="M33:AB33" si="29">M13+M18+M23+M28</f>
        <v>8</v>
      </c>
      <c r="N33" s="133">
        <f t="shared" si="29"/>
        <v>10</v>
      </c>
      <c r="O33" s="133">
        <f t="shared" si="29"/>
        <v>8</v>
      </c>
      <c r="P33" s="133">
        <f t="shared" si="29"/>
        <v>5</v>
      </c>
      <c r="Q33" s="133">
        <f t="shared" si="29"/>
        <v>6</v>
      </c>
      <c r="R33" s="133">
        <f t="shared" si="29"/>
        <v>7</v>
      </c>
      <c r="S33" s="133">
        <f t="shared" si="29"/>
        <v>8</v>
      </c>
      <c r="T33" s="133">
        <f t="shared" si="29"/>
        <v>5</v>
      </c>
      <c r="U33" s="133">
        <f t="shared" si="29"/>
        <v>6</v>
      </c>
      <c r="V33" s="133">
        <f t="shared" si="29"/>
        <v>6</v>
      </c>
      <c r="W33" s="133">
        <f t="shared" si="29"/>
        <v>7</v>
      </c>
      <c r="X33" s="133">
        <f t="shared" si="29"/>
        <v>7</v>
      </c>
      <c r="Y33" s="133">
        <f t="shared" si="29"/>
        <v>7</v>
      </c>
      <c r="Z33" s="133">
        <f t="shared" si="29"/>
        <v>4</v>
      </c>
      <c r="AA33" s="133">
        <f t="shared" si="29"/>
        <v>5</v>
      </c>
      <c r="AB33" s="133">
        <f t="shared" si="29"/>
        <v>5</v>
      </c>
      <c r="AC33" s="79"/>
      <c r="AD33" s="133">
        <f t="shared" ref="AD33:AO33" si="30">AD13+AD18+AD23+AD28</f>
        <v>6</v>
      </c>
      <c r="AE33" s="133">
        <f t="shared" si="30"/>
        <v>8</v>
      </c>
      <c r="AF33" s="133">
        <f t="shared" si="30"/>
        <v>13</v>
      </c>
      <c r="AG33" s="133">
        <f t="shared" si="30"/>
        <v>10</v>
      </c>
      <c r="AH33" s="133">
        <f t="shared" si="30"/>
        <v>0</v>
      </c>
      <c r="AI33" s="133">
        <f t="shared" si="30"/>
        <v>0</v>
      </c>
      <c r="AJ33" s="133">
        <f t="shared" si="30"/>
        <v>0</v>
      </c>
      <c r="AK33" s="133">
        <f t="shared" si="30"/>
        <v>0</v>
      </c>
      <c r="AL33" s="133">
        <f t="shared" si="30"/>
        <v>0</v>
      </c>
      <c r="AM33" s="133">
        <f t="shared" si="30"/>
        <v>0</v>
      </c>
      <c r="AN33" s="133">
        <f t="shared" si="30"/>
        <v>0</v>
      </c>
      <c r="AO33" s="133">
        <f t="shared" si="30"/>
        <v>0</v>
      </c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</row>
    <row r="34" ht="16.5" customHeight="1">
      <c r="A34" s="132" t="s">
        <v>136</v>
      </c>
      <c r="B34" s="133"/>
      <c r="C34" s="133"/>
      <c r="D34" s="133"/>
      <c r="E34" s="133">
        <f t="shared" ref="E34:K34" si="31">B33+C33+D33+E33</f>
        <v>56</v>
      </c>
      <c r="F34" s="133">
        <f t="shared" si="31"/>
        <v>52</v>
      </c>
      <c r="G34" s="133">
        <f t="shared" si="31"/>
        <v>44</v>
      </c>
      <c r="H34" s="133">
        <f t="shared" si="31"/>
        <v>40</v>
      </c>
      <c r="I34" s="133">
        <f t="shared" si="31"/>
        <v>42</v>
      </c>
      <c r="J34" s="133">
        <f t="shared" si="31"/>
        <v>44</v>
      </c>
      <c r="K34" s="133">
        <f t="shared" si="31"/>
        <v>43</v>
      </c>
      <c r="L34" s="79"/>
      <c r="M34" s="133"/>
      <c r="N34" s="133"/>
      <c r="O34" s="133"/>
      <c r="P34" s="133">
        <f t="shared" ref="P34:AB34" si="32">M33+N33+O33+P33</f>
        <v>31</v>
      </c>
      <c r="Q34" s="133">
        <f t="shared" si="32"/>
        <v>29</v>
      </c>
      <c r="R34" s="133">
        <f t="shared" si="32"/>
        <v>26</v>
      </c>
      <c r="S34" s="133">
        <f t="shared" si="32"/>
        <v>26</v>
      </c>
      <c r="T34" s="133">
        <f t="shared" si="32"/>
        <v>26</v>
      </c>
      <c r="U34" s="133">
        <f t="shared" si="32"/>
        <v>26</v>
      </c>
      <c r="V34" s="133">
        <f t="shared" si="32"/>
        <v>25</v>
      </c>
      <c r="W34" s="133">
        <f t="shared" si="32"/>
        <v>24</v>
      </c>
      <c r="X34" s="133">
        <f t="shared" si="32"/>
        <v>26</v>
      </c>
      <c r="Y34" s="133">
        <f t="shared" si="32"/>
        <v>27</v>
      </c>
      <c r="Z34" s="133">
        <f t="shared" si="32"/>
        <v>25</v>
      </c>
      <c r="AA34" s="133">
        <f t="shared" si="32"/>
        <v>23</v>
      </c>
      <c r="AB34" s="133">
        <f t="shared" si="32"/>
        <v>21</v>
      </c>
      <c r="AC34" s="79"/>
      <c r="AD34" s="133"/>
      <c r="AE34" s="133"/>
      <c r="AF34" s="133"/>
      <c r="AG34" s="133">
        <f t="shared" ref="AG34:AO34" si="33">AD33+AE33+AF33+AG33</f>
        <v>37</v>
      </c>
      <c r="AH34" s="133">
        <f t="shared" si="33"/>
        <v>31</v>
      </c>
      <c r="AI34" s="133">
        <f t="shared" si="33"/>
        <v>23</v>
      </c>
      <c r="AJ34" s="133">
        <f t="shared" si="33"/>
        <v>10</v>
      </c>
      <c r="AK34" s="133">
        <f t="shared" si="33"/>
        <v>0</v>
      </c>
      <c r="AL34" s="133">
        <f t="shared" si="33"/>
        <v>0</v>
      </c>
      <c r="AM34" s="133">
        <f t="shared" si="33"/>
        <v>0</v>
      </c>
      <c r="AN34" s="133">
        <f t="shared" si="33"/>
        <v>0</v>
      </c>
      <c r="AO34" s="133">
        <f t="shared" si="33"/>
        <v>0</v>
      </c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</row>
    <row r="35" ht="12.75" customHeight="1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</row>
    <row r="36" ht="12.75" customHeight="1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4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</row>
    <row r="37" ht="12.75" customHeight="1">
      <c r="A37" s="119"/>
      <c r="B37" s="119"/>
      <c r="C37" s="119"/>
      <c r="D37" s="119"/>
      <c r="E37" s="119"/>
      <c r="F37" s="119"/>
      <c r="G37" s="119"/>
      <c r="H37" s="119"/>
      <c r="I37" s="119"/>
      <c r="J37" s="119"/>
      <c r="K37" s="134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</row>
    <row r="38" ht="12.75" customHeight="1">
      <c r="A38" s="119"/>
      <c r="B38" s="119"/>
      <c r="C38" s="119"/>
      <c r="D38" s="119"/>
      <c r="E38" s="119"/>
      <c r="F38" s="119"/>
      <c r="G38" s="119"/>
      <c r="H38" s="119"/>
      <c r="I38" s="119"/>
      <c r="J38" s="119"/>
      <c r="K38" s="134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</row>
    <row r="39" ht="12.75" customHeight="1">
      <c r="A39" s="119"/>
      <c r="B39" s="119"/>
      <c r="C39" s="119"/>
      <c r="D39" s="119"/>
      <c r="E39" s="119"/>
      <c r="F39" s="119"/>
      <c r="G39" s="119"/>
      <c r="H39" s="119"/>
      <c r="I39" s="119"/>
      <c r="J39" s="119"/>
      <c r="K39" s="134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</row>
    <row r="40" ht="12.75" customHeight="1">
      <c r="A40" s="119"/>
      <c r="B40" s="119"/>
      <c r="C40" s="119"/>
      <c r="D40" s="119"/>
      <c r="E40" s="119"/>
      <c r="F40" s="119"/>
      <c r="G40" s="119"/>
      <c r="H40" s="119"/>
      <c r="I40" s="119"/>
      <c r="J40" s="119"/>
      <c r="K40" s="134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</row>
    <row r="41" ht="12.75" customHeight="1">
      <c r="A41" s="119"/>
      <c r="B41" s="119"/>
      <c r="C41" s="119"/>
      <c r="D41" s="119"/>
      <c r="E41" s="119"/>
      <c r="F41" s="119"/>
      <c r="G41" s="119"/>
      <c r="H41" s="119"/>
      <c r="I41" s="119"/>
      <c r="J41" s="119"/>
      <c r="K41" s="134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</row>
    <row r="42" ht="12.75" customHeight="1">
      <c r="A42" s="119"/>
      <c r="B42" s="119"/>
      <c r="C42" s="119"/>
      <c r="D42" s="119"/>
      <c r="E42" s="119"/>
      <c r="F42" s="119"/>
      <c r="G42" s="119"/>
      <c r="H42" s="119"/>
      <c r="I42" s="119"/>
      <c r="J42" s="119"/>
      <c r="K42" s="134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</row>
    <row r="43" ht="12.75" customHeight="1">
      <c r="A43" s="119"/>
      <c r="B43" s="119"/>
      <c r="C43" s="119"/>
      <c r="D43" s="119"/>
      <c r="E43" s="119"/>
      <c r="F43" s="119"/>
      <c r="G43" s="119"/>
      <c r="H43" s="119"/>
      <c r="I43" s="119"/>
      <c r="J43" s="119"/>
      <c r="K43" s="134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</row>
    <row r="44" ht="12.75" customHeight="1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34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</row>
    <row r="45" ht="12.75" customHeight="1">
      <c r="A45" s="119"/>
      <c r="B45" s="119"/>
      <c r="C45" s="119"/>
      <c r="D45" s="119"/>
      <c r="E45" s="119"/>
      <c r="F45" s="119"/>
      <c r="G45" s="119"/>
      <c r="H45" s="119"/>
      <c r="I45" s="119"/>
      <c r="J45" s="119"/>
      <c r="K45" s="134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BL45" s="119"/>
      <c r="BM45" s="119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  <c r="CB45" s="119"/>
      <c r="CC45" s="119"/>
    </row>
    <row r="46" ht="12.75" customHeight="1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34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  <c r="BI46" s="119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  <c r="CB46" s="119"/>
      <c r="CC46" s="119"/>
    </row>
    <row r="47" ht="12.75" customHeight="1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34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  <c r="BH47" s="119"/>
      <c r="BI47" s="119"/>
      <c r="BJ47" s="119"/>
      <c r="BK47" s="119"/>
      <c r="BL47" s="119"/>
      <c r="BM47" s="119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  <c r="CB47" s="119"/>
      <c r="CC47" s="119"/>
    </row>
    <row r="48" ht="12.75" customHeight="1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34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BL48" s="119"/>
      <c r="BM48" s="119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</row>
    <row r="49" ht="12.75" customHeight="1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34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</row>
    <row r="50" ht="12.75" customHeight="1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34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</row>
    <row r="51" ht="12.75" customHeight="1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</row>
    <row r="52" ht="12.75" customHeight="1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</row>
    <row r="53" ht="12.75" customHeight="1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</row>
    <row r="54" ht="12.75" customHeight="1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</row>
    <row r="55" ht="12.75" customHeight="1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</row>
    <row r="56" ht="12.75" customHeight="1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</row>
    <row r="57" ht="12.75" customHeight="1">
      <c r="A57" s="119"/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</row>
    <row r="58" ht="12.75" customHeight="1">
      <c r="A58" s="119"/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19"/>
      <c r="BP58" s="119"/>
      <c r="BQ58" s="119"/>
      <c r="BR58" s="119"/>
      <c r="BS58" s="119"/>
      <c r="BT58" s="119"/>
      <c r="BU58" s="119"/>
      <c r="BV58" s="119"/>
      <c r="BW58" s="119"/>
      <c r="BX58" s="119"/>
      <c r="BY58" s="119"/>
      <c r="BZ58" s="119"/>
      <c r="CA58" s="119"/>
      <c r="CB58" s="119"/>
      <c r="CC58" s="119"/>
    </row>
    <row r="59" ht="12.75" customHeight="1">
      <c r="A59" s="119"/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19"/>
      <c r="BM59" s="119"/>
      <c r="BN59" s="119"/>
      <c r="BO59" s="119"/>
      <c r="BP59" s="119"/>
      <c r="BQ59" s="119"/>
      <c r="BR59" s="119"/>
      <c r="BS59" s="119"/>
      <c r="BT59" s="119"/>
      <c r="BU59" s="119"/>
      <c r="BV59" s="119"/>
      <c r="BW59" s="119"/>
      <c r="BX59" s="119"/>
      <c r="BY59" s="119"/>
      <c r="BZ59" s="119"/>
      <c r="CA59" s="119"/>
      <c r="CB59" s="119"/>
      <c r="CC59" s="119"/>
    </row>
    <row r="60" ht="12.75" customHeight="1">
      <c r="A60" s="119"/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  <c r="BI60" s="119"/>
      <c r="BJ60" s="119"/>
      <c r="BK60" s="119"/>
      <c r="BL60" s="119"/>
      <c r="BM60" s="119"/>
      <c r="BN60" s="119"/>
      <c r="BO60" s="119"/>
      <c r="BP60" s="119"/>
      <c r="BQ60" s="119"/>
      <c r="BR60" s="119"/>
      <c r="BS60" s="119"/>
      <c r="BT60" s="119"/>
      <c r="BU60" s="119"/>
      <c r="BV60" s="119"/>
      <c r="BW60" s="119"/>
      <c r="BX60" s="119"/>
      <c r="BY60" s="119"/>
      <c r="BZ60" s="119"/>
      <c r="CA60" s="119"/>
      <c r="CB60" s="119"/>
      <c r="CC60" s="119"/>
    </row>
    <row r="61" ht="12.75" customHeight="1">
      <c r="A61" s="119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  <c r="BI61" s="119"/>
      <c r="BJ61" s="119"/>
      <c r="BK61" s="119"/>
      <c r="BL61" s="119"/>
      <c r="BM61" s="119"/>
      <c r="BN61" s="119"/>
      <c r="BO61" s="119"/>
      <c r="BP61" s="119"/>
      <c r="BQ61" s="119"/>
      <c r="BR61" s="119"/>
      <c r="BS61" s="119"/>
      <c r="BT61" s="119"/>
      <c r="BU61" s="119"/>
      <c r="BV61" s="119"/>
      <c r="BW61" s="119"/>
      <c r="BX61" s="119"/>
      <c r="BY61" s="119"/>
      <c r="BZ61" s="119"/>
      <c r="CA61" s="119"/>
      <c r="CB61" s="119"/>
      <c r="CC61" s="119"/>
    </row>
    <row r="62" ht="12.75" customHeight="1">
      <c r="A62" s="119"/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  <c r="BI62" s="119"/>
      <c r="BJ62" s="119"/>
      <c r="BK62" s="119"/>
      <c r="BL62" s="119"/>
      <c r="BM62" s="119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  <c r="CB62" s="119"/>
      <c r="CC62" s="119"/>
    </row>
    <row r="63" ht="12.75" customHeight="1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  <c r="BH63" s="119"/>
      <c r="BI63" s="119"/>
      <c r="BJ63" s="119"/>
      <c r="BK63" s="119"/>
      <c r="BL63" s="119"/>
      <c r="BM63" s="119"/>
      <c r="BN63" s="119"/>
      <c r="BO63" s="119"/>
      <c r="BP63" s="119"/>
      <c r="BQ63" s="119"/>
      <c r="BR63" s="119"/>
      <c r="BS63" s="119"/>
      <c r="BT63" s="119"/>
      <c r="BU63" s="119"/>
      <c r="BV63" s="119"/>
      <c r="BW63" s="119"/>
      <c r="BX63" s="119"/>
      <c r="BY63" s="119"/>
      <c r="BZ63" s="119"/>
      <c r="CA63" s="119"/>
      <c r="CB63" s="119"/>
      <c r="CC63" s="119"/>
    </row>
    <row r="64" ht="12.75" customHeight="1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  <c r="BI64" s="119"/>
      <c r="BJ64" s="119"/>
      <c r="BK64" s="119"/>
      <c r="BL64" s="119"/>
      <c r="BM64" s="119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  <c r="BZ64" s="119"/>
      <c r="CA64" s="119"/>
      <c r="CB64" s="119"/>
      <c r="CC64" s="119"/>
    </row>
    <row r="65" ht="12.75" customHeight="1">
      <c r="A65" s="119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BL65" s="119"/>
      <c r="BM65" s="119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  <c r="BZ65" s="119"/>
      <c r="CA65" s="119"/>
      <c r="CB65" s="119"/>
      <c r="CC65" s="119"/>
    </row>
    <row r="66" ht="12.75" customHeight="1">
      <c r="A66" s="119"/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  <c r="BI66" s="119"/>
      <c r="BJ66" s="119"/>
      <c r="BK66" s="119"/>
      <c r="BL66" s="119"/>
      <c r="BM66" s="119"/>
      <c r="BN66" s="119"/>
      <c r="BO66" s="119"/>
      <c r="BP66" s="119"/>
      <c r="BQ66" s="119"/>
      <c r="BR66" s="119"/>
      <c r="BS66" s="119"/>
      <c r="BT66" s="119"/>
      <c r="BU66" s="119"/>
      <c r="BV66" s="119"/>
      <c r="BW66" s="119"/>
      <c r="BX66" s="119"/>
      <c r="BY66" s="119"/>
      <c r="BZ66" s="119"/>
      <c r="CA66" s="119"/>
      <c r="CB66" s="119"/>
      <c r="CC66" s="119"/>
    </row>
    <row r="67" ht="12.75" customHeight="1">
      <c r="A67" s="119"/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  <c r="BH67" s="119"/>
      <c r="BI67" s="119"/>
      <c r="BJ67" s="119"/>
      <c r="BK67" s="119"/>
      <c r="BL67" s="119"/>
      <c r="BM67" s="119"/>
      <c r="BN67" s="119"/>
      <c r="BO67" s="119"/>
      <c r="BP67" s="119"/>
      <c r="BQ67" s="119"/>
      <c r="BR67" s="119"/>
      <c r="BS67" s="119"/>
      <c r="BT67" s="119"/>
      <c r="BU67" s="119"/>
      <c r="BV67" s="119"/>
      <c r="BW67" s="119"/>
      <c r="BX67" s="119"/>
      <c r="BY67" s="119"/>
      <c r="BZ67" s="119"/>
      <c r="CA67" s="119"/>
      <c r="CB67" s="119"/>
      <c r="CC67" s="119"/>
    </row>
    <row r="68" ht="12.75" customHeight="1">
      <c r="A68" s="119"/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  <c r="BH68" s="119"/>
      <c r="BI68" s="119"/>
      <c r="BJ68" s="119"/>
      <c r="BK68" s="119"/>
      <c r="BL68" s="119"/>
      <c r="BM68" s="119"/>
      <c r="BN68" s="119"/>
      <c r="BO68" s="119"/>
      <c r="BP68" s="119"/>
      <c r="BQ68" s="119"/>
      <c r="BR68" s="119"/>
      <c r="BS68" s="119"/>
      <c r="BT68" s="119"/>
      <c r="BU68" s="119"/>
      <c r="BV68" s="119"/>
      <c r="BW68" s="119"/>
      <c r="BX68" s="119"/>
      <c r="BY68" s="119"/>
      <c r="BZ68" s="119"/>
      <c r="CA68" s="119"/>
      <c r="CB68" s="119"/>
      <c r="CC68" s="119"/>
    </row>
    <row r="69" ht="12.75" customHeight="1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  <c r="BH69" s="119"/>
      <c r="BI69" s="119"/>
      <c r="BJ69" s="119"/>
      <c r="BK69" s="119"/>
      <c r="BL69" s="119"/>
      <c r="BM69" s="119"/>
      <c r="BN69" s="119"/>
      <c r="BO69" s="119"/>
      <c r="BP69" s="119"/>
      <c r="BQ69" s="119"/>
      <c r="BR69" s="119"/>
      <c r="BS69" s="119"/>
      <c r="BT69" s="119"/>
      <c r="BU69" s="119"/>
      <c r="BV69" s="119"/>
      <c r="BW69" s="119"/>
      <c r="BX69" s="119"/>
      <c r="BY69" s="119"/>
      <c r="BZ69" s="119"/>
      <c r="CA69" s="119"/>
      <c r="CB69" s="119"/>
      <c r="CC69" s="119"/>
    </row>
    <row r="70" ht="12.75" customHeight="1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  <c r="BI70" s="119"/>
      <c r="BJ70" s="119"/>
      <c r="BK70" s="119"/>
      <c r="BL70" s="119"/>
      <c r="BM70" s="119"/>
      <c r="BN70" s="119"/>
      <c r="BO70" s="119"/>
      <c r="BP70" s="119"/>
      <c r="BQ70" s="119"/>
      <c r="BR70" s="119"/>
      <c r="BS70" s="119"/>
      <c r="BT70" s="119"/>
      <c r="BU70" s="119"/>
      <c r="BV70" s="119"/>
      <c r="BW70" s="119"/>
      <c r="BX70" s="119"/>
      <c r="BY70" s="119"/>
      <c r="BZ70" s="119"/>
      <c r="CA70" s="119"/>
      <c r="CB70" s="119"/>
      <c r="CC70" s="119"/>
    </row>
    <row r="71" ht="12.75" customHeight="1">
      <c r="A71" s="119"/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  <c r="BH71" s="119"/>
      <c r="BI71" s="119"/>
      <c r="BJ71" s="119"/>
      <c r="BK71" s="119"/>
      <c r="BL71" s="119"/>
      <c r="BM71" s="119"/>
      <c r="BN71" s="119"/>
      <c r="BO71" s="119"/>
      <c r="BP71" s="119"/>
      <c r="BQ71" s="119"/>
      <c r="BR71" s="119"/>
      <c r="BS71" s="119"/>
      <c r="BT71" s="119"/>
      <c r="BU71" s="119"/>
      <c r="BV71" s="119"/>
      <c r="BW71" s="119"/>
      <c r="BX71" s="119"/>
      <c r="BY71" s="119"/>
      <c r="BZ71" s="119"/>
      <c r="CA71" s="119"/>
      <c r="CB71" s="119"/>
      <c r="CC71" s="119"/>
    </row>
    <row r="72" ht="12.75" customHeight="1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  <c r="BI72" s="119"/>
      <c r="BJ72" s="119"/>
      <c r="BK72" s="119"/>
      <c r="BL72" s="119"/>
      <c r="BM72" s="119"/>
      <c r="BN72" s="119"/>
      <c r="BO72" s="119"/>
      <c r="BP72" s="119"/>
      <c r="BQ72" s="119"/>
      <c r="BR72" s="119"/>
      <c r="BS72" s="119"/>
      <c r="BT72" s="119"/>
      <c r="BU72" s="119"/>
      <c r="BV72" s="119"/>
      <c r="BW72" s="119"/>
      <c r="BX72" s="119"/>
      <c r="BY72" s="119"/>
      <c r="BZ72" s="119"/>
      <c r="CA72" s="119"/>
      <c r="CB72" s="119"/>
      <c r="CC72" s="119"/>
    </row>
    <row r="73" ht="12.75" customHeight="1">
      <c r="A73" s="119"/>
      <c r="B73" s="119"/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  <c r="BH73" s="119"/>
      <c r="BI73" s="119"/>
      <c r="BJ73" s="119"/>
      <c r="BK73" s="119"/>
      <c r="BL73" s="119"/>
      <c r="BM73" s="119"/>
      <c r="BN73" s="119"/>
      <c r="BO73" s="119"/>
      <c r="BP73" s="119"/>
      <c r="BQ73" s="119"/>
      <c r="BR73" s="119"/>
      <c r="BS73" s="119"/>
      <c r="BT73" s="119"/>
      <c r="BU73" s="119"/>
      <c r="BV73" s="119"/>
      <c r="BW73" s="119"/>
      <c r="BX73" s="119"/>
      <c r="BY73" s="119"/>
      <c r="BZ73" s="119"/>
      <c r="CA73" s="119"/>
      <c r="CB73" s="119"/>
      <c r="CC73" s="119"/>
    </row>
    <row r="74" ht="12.75" customHeight="1">
      <c r="A74" s="119"/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  <c r="BH74" s="119"/>
      <c r="BI74" s="119"/>
      <c r="BJ74" s="119"/>
      <c r="BK74" s="119"/>
      <c r="BL74" s="119"/>
      <c r="BM74" s="119"/>
      <c r="BN74" s="119"/>
      <c r="BO74" s="119"/>
      <c r="BP74" s="119"/>
      <c r="BQ74" s="119"/>
      <c r="BR74" s="119"/>
      <c r="BS74" s="119"/>
      <c r="BT74" s="119"/>
      <c r="BU74" s="119"/>
      <c r="BV74" s="119"/>
      <c r="BW74" s="119"/>
      <c r="BX74" s="119"/>
      <c r="BY74" s="119"/>
      <c r="BZ74" s="119"/>
      <c r="CA74" s="119"/>
      <c r="CB74" s="119"/>
      <c r="CC74" s="119"/>
    </row>
    <row r="75" ht="12.75" customHeight="1">
      <c r="A75" s="119"/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  <c r="BH75" s="119"/>
      <c r="BI75" s="119"/>
      <c r="BJ75" s="119"/>
      <c r="BK75" s="119"/>
      <c r="BL75" s="119"/>
      <c r="BM75" s="119"/>
      <c r="BN75" s="119"/>
      <c r="BO75" s="119"/>
      <c r="BP75" s="119"/>
      <c r="BQ75" s="119"/>
      <c r="BR75" s="119"/>
      <c r="BS75" s="119"/>
      <c r="BT75" s="119"/>
      <c r="BU75" s="119"/>
      <c r="BV75" s="119"/>
      <c r="BW75" s="119"/>
      <c r="BX75" s="119"/>
      <c r="BY75" s="119"/>
      <c r="BZ75" s="119"/>
      <c r="CA75" s="119"/>
      <c r="CB75" s="119"/>
      <c r="CC75" s="119"/>
    </row>
    <row r="76" ht="12.75" customHeight="1">
      <c r="A76" s="119"/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  <c r="BH76" s="119"/>
      <c r="BI76" s="119"/>
      <c r="BJ76" s="119"/>
      <c r="BK76" s="119"/>
      <c r="BL76" s="119"/>
      <c r="BM76" s="119"/>
      <c r="BN76" s="119"/>
      <c r="BO76" s="119"/>
      <c r="BP76" s="119"/>
      <c r="BQ76" s="119"/>
      <c r="BR76" s="119"/>
      <c r="BS76" s="119"/>
      <c r="BT76" s="119"/>
      <c r="BU76" s="119"/>
      <c r="BV76" s="119"/>
      <c r="BW76" s="119"/>
      <c r="BX76" s="119"/>
      <c r="BY76" s="119"/>
      <c r="BZ76" s="119"/>
      <c r="CA76" s="119"/>
      <c r="CB76" s="119"/>
      <c r="CC76" s="119"/>
    </row>
    <row r="77" ht="12.75" customHeight="1">
      <c r="A77" s="119"/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  <c r="BH77" s="119"/>
      <c r="BI77" s="119"/>
      <c r="BJ77" s="119"/>
      <c r="BK77" s="119"/>
      <c r="BL77" s="119"/>
      <c r="BM77" s="119"/>
      <c r="BN77" s="119"/>
      <c r="BO77" s="119"/>
      <c r="BP77" s="119"/>
      <c r="BQ77" s="119"/>
      <c r="BR77" s="119"/>
      <c r="BS77" s="119"/>
      <c r="BT77" s="119"/>
      <c r="BU77" s="119"/>
      <c r="BV77" s="119"/>
      <c r="BW77" s="119"/>
      <c r="BX77" s="119"/>
      <c r="BY77" s="119"/>
      <c r="BZ77" s="119"/>
      <c r="CA77" s="119"/>
      <c r="CB77" s="119"/>
      <c r="CC77" s="119"/>
    </row>
    <row r="78" ht="12.75" customHeight="1">
      <c r="A78" s="119"/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BL78" s="119"/>
      <c r="BM78" s="119"/>
      <c r="BN78" s="119"/>
      <c r="BO78" s="119"/>
      <c r="BP78" s="119"/>
      <c r="BQ78" s="119"/>
      <c r="BR78" s="119"/>
      <c r="BS78" s="119"/>
      <c r="BT78" s="119"/>
      <c r="BU78" s="119"/>
      <c r="BV78" s="119"/>
      <c r="BW78" s="119"/>
      <c r="BX78" s="119"/>
      <c r="BY78" s="119"/>
      <c r="BZ78" s="119"/>
      <c r="CA78" s="119"/>
      <c r="CB78" s="119"/>
      <c r="CC78" s="119"/>
    </row>
    <row r="79" ht="12.75" customHeight="1">
      <c r="A79" s="119"/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  <c r="BH79" s="119"/>
      <c r="BI79" s="119"/>
      <c r="BJ79" s="119"/>
      <c r="BK79" s="119"/>
      <c r="BL79" s="119"/>
      <c r="BM79" s="119"/>
      <c r="BN79" s="119"/>
      <c r="BO79" s="119"/>
      <c r="BP79" s="119"/>
      <c r="BQ79" s="119"/>
      <c r="BR79" s="119"/>
      <c r="BS79" s="119"/>
      <c r="BT79" s="119"/>
      <c r="BU79" s="119"/>
      <c r="BV79" s="119"/>
      <c r="BW79" s="119"/>
      <c r="BX79" s="119"/>
      <c r="BY79" s="119"/>
      <c r="BZ79" s="119"/>
      <c r="CA79" s="119"/>
      <c r="CB79" s="119"/>
      <c r="CC79" s="119"/>
    </row>
    <row r="80" ht="12.75" customHeight="1">
      <c r="A80" s="119"/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  <c r="AF80" s="119"/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  <c r="BH80" s="119"/>
      <c r="BI80" s="119"/>
      <c r="BJ80" s="119"/>
      <c r="BK80" s="119"/>
      <c r="BL80" s="119"/>
      <c r="BM80" s="119"/>
      <c r="BN80" s="119"/>
      <c r="BO80" s="119"/>
      <c r="BP80" s="119"/>
      <c r="BQ80" s="119"/>
      <c r="BR80" s="119"/>
      <c r="BS80" s="119"/>
      <c r="BT80" s="119"/>
      <c r="BU80" s="119"/>
      <c r="BV80" s="119"/>
      <c r="BW80" s="119"/>
      <c r="BX80" s="119"/>
      <c r="BY80" s="119"/>
      <c r="BZ80" s="119"/>
      <c r="CA80" s="119"/>
      <c r="CB80" s="119"/>
      <c r="CC80" s="119"/>
    </row>
    <row r="81" ht="12.75" customHeight="1">
      <c r="A81" s="119"/>
      <c r="B81" s="119"/>
      <c r="C81" s="119"/>
      <c r="D81" s="119"/>
      <c r="E81" s="119"/>
      <c r="F81" s="119"/>
      <c r="G81" s="150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  <c r="BI81" s="119"/>
      <c r="BJ81" s="119"/>
      <c r="BK81" s="119"/>
      <c r="BL81" s="119"/>
      <c r="BM81" s="119"/>
      <c r="BN81" s="119"/>
      <c r="BO81" s="119"/>
      <c r="BP81" s="119"/>
      <c r="BQ81" s="119"/>
      <c r="BR81" s="119"/>
      <c r="BS81" s="119"/>
      <c r="BT81" s="119"/>
      <c r="BU81" s="119"/>
      <c r="BV81" s="119"/>
      <c r="BW81" s="119"/>
      <c r="BX81" s="119"/>
      <c r="BY81" s="119"/>
      <c r="BZ81" s="119"/>
      <c r="CA81" s="119"/>
      <c r="CB81" s="119"/>
      <c r="CC81" s="119"/>
    </row>
    <row r="82" ht="12.75" customHeight="1">
      <c r="A82" s="119"/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  <c r="BH82" s="119"/>
      <c r="BI82" s="119"/>
      <c r="BJ82" s="119"/>
      <c r="BK82" s="119"/>
      <c r="BL82" s="119"/>
      <c r="BM82" s="119"/>
      <c r="BN82" s="119"/>
      <c r="BO82" s="119"/>
      <c r="BP82" s="119"/>
      <c r="BQ82" s="119"/>
      <c r="BR82" s="119"/>
      <c r="BS82" s="119"/>
      <c r="BT82" s="119"/>
      <c r="BU82" s="119"/>
      <c r="BV82" s="119"/>
      <c r="BW82" s="119"/>
      <c r="BX82" s="119"/>
      <c r="BY82" s="119"/>
      <c r="BZ82" s="119"/>
      <c r="CA82" s="119"/>
      <c r="CB82" s="119"/>
      <c r="CC82" s="119"/>
    </row>
    <row r="83" ht="12.75" customHeight="1">
      <c r="A83" s="119"/>
      <c r="B83" s="119"/>
      <c r="C83" s="119"/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  <c r="BH83" s="119"/>
      <c r="BI83" s="119"/>
      <c r="BJ83" s="119"/>
      <c r="BK83" s="119"/>
      <c r="BL83" s="119"/>
      <c r="BM83" s="119"/>
      <c r="BN83" s="119"/>
      <c r="BO83" s="119"/>
      <c r="BP83" s="119"/>
      <c r="BQ83" s="119"/>
      <c r="BR83" s="119"/>
      <c r="BS83" s="119"/>
      <c r="BT83" s="119"/>
      <c r="BU83" s="119"/>
      <c r="BV83" s="119"/>
      <c r="BW83" s="119"/>
      <c r="BX83" s="119"/>
      <c r="BY83" s="119"/>
      <c r="BZ83" s="119"/>
      <c r="CA83" s="119"/>
      <c r="CB83" s="119"/>
      <c r="CC83" s="119"/>
    </row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0">
    <mergeCell ref="V8:X8"/>
    <mergeCell ref="Y8:AA8"/>
    <mergeCell ref="AH8:AI8"/>
    <mergeCell ref="AJ8:AM8"/>
    <mergeCell ref="M2:AB2"/>
    <mergeCell ref="M3:AB3"/>
    <mergeCell ref="M4:AB4"/>
    <mergeCell ref="A8:B8"/>
    <mergeCell ref="C8:H8"/>
    <mergeCell ref="L8:N8"/>
    <mergeCell ref="O8:S8"/>
    <mergeCell ref="T32:U32"/>
    <mergeCell ref="Q36:U36"/>
    <mergeCell ref="D10:G10"/>
    <mergeCell ref="S10:V10"/>
    <mergeCell ref="AH10:AK10"/>
    <mergeCell ref="T12:U12"/>
    <mergeCell ref="T17:U17"/>
    <mergeCell ref="T22:U22"/>
    <mergeCell ref="T27:U27"/>
  </mergeCells>
  <printOptions/>
  <pageMargins bottom="0.31496062992125984" footer="0.0" header="0.0" left="0.07874015748031496" right="0.5118110236220472" top="0.31496062992125984"/>
  <pageSetup scale="67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1998-04-02T13:38:56Z</dcterms:created>
  <dc:creator>alberto</dc:creator>
</cp:coreProperties>
</file>